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KenPC2022\OneDrive - 沖縄県立総合教育センター\デスクトップ\"/>
    </mc:Choice>
  </mc:AlternateContent>
  <xr:revisionPtr revIDLastSave="0" documentId="8_{D317F138-1576-43D9-A8E4-FE774127C1ED}" xr6:coauthVersionLast="47" xr6:coauthVersionMax="47" xr10:uidLastSave="{00000000-0000-0000-0000-000000000000}"/>
  <bookViews>
    <workbookView xWindow="-108" yWindow="-108" windowWidth="23256" windowHeight="12456" tabRatio="678" xr2:uid="{00000000-000D-0000-FFFF-FFFF00000000}"/>
  </bookViews>
  <sheets>
    <sheet name="入力説明" sheetId="7" r:id="rId1"/>
    <sheet name="男子選手" sheetId="3" r:id="rId2"/>
    <sheet name="女子選手" sheetId="4" r:id="rId3"/>
    <sheet name="アスリートビブス" sheetId="17" r:id="rId4"/>
    <sheet name="data" sheetId="5" state="hidden" r:id="rId5"/>
    <sheet name="code" sheetId="6" state="hidden" r:id="rId6"/>
    <sheet name="学校情報" sheetId="11" state="hidden" r:id="rId7"/>
  </sheets>
  <definedNames>
    <definedName name="_xlnm._FilterDatabase" localSheetId="2" hidden="1">女子選手!$B$13:$N$34</definedName>
    <definedName name="_xlnm._FilterDatabase" localSheetId="1" hidden="1">男子選手!$H$13:$O$34</definedName>
    <definedName name="_xlnm.Print_Area" localSheetId="4">data!$A$1:$O$43</definedName>
    <definedName name="_xlnm.Print_Area" localSheetId="3">アスリートビブス!$A$1:$N$21</definedName>
    <definedName name="_xlnm.Print_Area" localSheetId="2">女子選手!$B$1:$N$47</definedName>
    <definedName name="_xlnm.Print_Area" localSheetId="1">男子選手!$B$1:$O$47</definedName>
    <definedName name="学校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5" l="1"/>
  <c r="O8" i="5"/>
  <c r="O12" i="5"/>
  <c r="O16" i="5"/>
  <c r="O20" i="5"/>
  <c r="N16" i="3"/>
  <c r="O16" i="3"/>
  <c r="O3" i="5" s="1"/>
  <c r="N17" i="3"/>
  <c r="O17" i="3"/>
  <c r="N18" i="3"/>
  <c r="O18" i="3"/>
  <c r="O5" i="5" s="1"/>
  <c r="N19" i="3"/>
  <c r="O19" i="3"/>
  <c r="O6" i="5" s="1"/>
  <c r="N20" i="3"/>
  <c r="O20" i="3"/>
  <c r="O7" i="5" s="1"/>
  <c r="N21" i="3"/>
  <c r="O21" i="3"/>
  <c r="N22" i="3"/>
  <c r="O22" i="3"/>
  <c r="O9" i="5" s="1"/>
  <c r="N23" i="3"/>
  <c r="O23" i="3"/>
  <c r="O10" i="5" s="1"/>
  <c r="N24" i="3"/>
  <c r="O24" i="3"/>
  <c r="O11" i="5" s="1"/>
  <c r="N25" i="3"/>
  <c r="O25" i="3"/>
  <c r="N26" i="3"/>
  <c r="O26" i="3"/>
  <c r="O13" i="5" s="1"/>
  <c r="N27" i="3"/>
  <c r="O27" i="3"/>
  <c r="O14" i="5" s="1"/>
  <c r="N28" i="3"/>
  <c r="O28" i="3"/>
  <c r="O15" i="5" s="1"/>
  <c r="N29" i="3"/>
  <c r="O29" i="3"/>
  <c r="N30" i="3"/>
  <c r="O30" i="3"/>
  <c r="O17" i="5" s="1"/>
  <c r="N31" i="3"/>
  <c r="O31" i="3"/>
  <c r="O18" i="5" s="1"/>
  <c r="N32" i="3"/>
  <c r="O32" i="3"/>
  <c r="O19" i="5" s="1"/>
  <c r="N33" i="3"/>
  <c r="O33" i="3"/>
  <c r="N34" i="3"/>
  <c r="O34" i="3"/>
  <c r="O21" i="5" s="1"/>
  <c r="O15" i="3"/>
  <c r="O2" i="5" s="1"/>
  <c r="N15" i="3"/>
  <c r="M16" i="4"/>
  <c r="M17" i="4"/>
  <c r="M18" i="4"/>
  <c r="M19" i="4"/>
  <c r="M20" i="4"/>
  <c r="M21" i="4"/>
  <c r="M22" i="4"/>
  <c r="M23" i="4"/>
  <c r="M24" i="4"/>
  <c r="M25" i="4"/>
  <c r="M26" i="4"/>
  <c r="M27" i="4"/>
  <c r="M28" i="4"/>
  <c r="M29" i="4"/>
  <c r="M30" i="4"/>
  <c r="M31" i="4"/>
  <c r="M32" i="4"/>
  <c r="M33" i="4"/>
  <c r="M34" i="4"/>
  <c r="M15" i="4"/>
  <c r="N16" i="4"/>
  <c r="O25" i="5" s="1"/>
  <c r="N17" i="4"/>
  <c r="O26" i="5" s="1"/>
  <c r="N18" i="4"/>
  <c r="O27" i="5" s="1"/>
  <c r="N19" i="4"/>
  <c r="O28" i="5" s="1"/>
  <c r="N20" i="4"/>
  <c r="O29" i="5" s="1"/>
  <c r="N21" i="4"/>
  <c r="O30" i="5" s="1"/>
  <c r="N22" i="4"/>
  <c r="O31" i="5" s="1"/>
  <c r="N23" i="4"/>
  <c r="O32" i="5" s="1"/>
  <c r="N24" i="4"/>
  <c r="O33" i="5" s="1"/>
  <c r="N25" i="4"/>
  <c r="O34" i="5" s="1"/>
  <c r="N26" i="4"/>
  <c r="O35" i="5" s="1"/>
  <c r="N27" i="4"/>
  <c r="O36" i="5" s="1"/>
  <c r="N28" i="4"/>
  <c r="O37" i="5" s="1"/>
  <c r="N29" i="4"/>
  <c r="O38" i="5" s="1"/>
  <c r="N30" i="4"/>
  <c r="O39" i="5" s="1"/>
  <c r="N31" i="4"/>
  <c r="O40" i="5" s="1"/>
  <c r="N32" i="4"/>
  <c r="O41" i="5" s="1"/>
  <c r="N33" i="4"/>
  <c r="O42" i="5" s="1"/>
  <c r="N34" i="4"/>
  <c r="O43" i="5" s="1"/>
  <c r="N15" i="4"/>
  <c r="O24" i="5" s="1"/>
  <c r="K9" i="4"/>
  <c r="K9" i="3"/>
  <c r="C9" i="3"/>
  <c r="C9" i="4"/>
  <c r="A1" i="17"/>
  <c r="B1" i="4"/>
  <c r="C5" i="17"/>
  <c r="E5" i="17" s="1"/>
  <c r="G5" i="17" s="1"/>
  <c r="I5" i="17" s="1"/>
  <c r="K5" i="17" s="1"/>
  <c r="C7" i="17" s="1"/>
  <c r="E7" i="17" s="1"/>
  <c r="G7" i="17" s="1"/>
  <c r="I7" i="17" s="1"/>
  <c r="K7" i="17" s="1"/>
  <c r="M6" i="17"/>
  <c r="M8" i="17"/>
  <c r="H10" i="17" l="1"/>
  <c r="I44" i="3"/>
  <c r="I44" i="4"/>
  <c r="C22" i="5"/>
  <c r="P33" i="5"/>
  <c r="Q33" i="5" s="1"/>
  <c r="P37" i="5"/>
  <c r="Q37" i="5" s="1"/>
  <c r="P38" i="5"/>
  <c r="Q38" i="5" s="1"/>
  <c r="P41" i="5"/>
  <c r="Q41" i="5" s="1"/>
  <c r="P42" i="5"/>
  <c r="B18" i="5"/>
  <c r="F18" i="5"/>
  <c r="H18" i="5"/>
  <c r="L18" i="5"/>
  <c r="M18" i="5"/>
  <c r="B19" i="5"/>
  <c r="F19" i="5"/>
  <c r="H19" i="5"/>
  <c r="L19" i="5"/>
  <c r="M19" i="5"/>
  <c r="B20" i="5"/>
  <c r="F20" i="5"/>
  <c r="H20" i="5"/>
  <c r="L20" i="5"/>
  <c r="M20" i="5"/>
  <c r="B21" i="5"/>
  <c r="F21" i="5"/>
  <c r="H21" i="5"/>
  <c r="L21" i="5"/>
  <c r="M21" i="5"/>
  <c r="B24" i="5"/>
  <c r="F24" i="5"/>
  <c r="H24" i="5"/>
  <c r="L24" i="5"/>
  <c r="B25" i="5"/>
  <c r="F25" i="5"/>
  <c r="H25" i="5"/>
  <c r="L25" i="5"/>
  <c r="B26" i="5"/>
  <c r="F26" i="5"/>
  <c r="H26" i="5"/>
  <c r="L26" i="5"/>
  <c r="B27" i="5"/>
  <c r="F27" i="5"/>
  <c r="H27" i="5"/>
  <c r="L27" i="5"/>
  <c r="B28" i="5"/>
  <c r="F28" i="5"/>
  <c r="H28" i="5"/>
  <c r="L28" i="5"/>
  <c r="B29" i="5"/>
  <c r="F29" i="5"/>
  <c r="H29" i="5"/>
  <c r="L29" i="5"/>
  <c r="B30" i="5"/>
  <c r="F30" i="5"/>
  <c r="H30" i="5"/>
  <c r="L30" i="5"/>
  <c r="B31" i="5"/>
  <c r="F31" i="5"/>
  <c r="H31" i="5"/>
  <c r="L31" i="5"/>
  <c r="B32" i="5"/>
  <c r="F32" i="5"/>
  <c r="H32" i="5"/>
  <c r="L32" i="5"/>
  <c r="B33" i="5"/>
  <c r="F33" i="5"/>
  <c r="H33" i="5"/>
  <c r="L33" i="5"/>
  <c r="B34" i="5"/>
  <c r="F34" i="5"/>
  <c r="H34" i="5"/>
  <c r="L34" i="5"/>
  <c r="B35" i="5"/>
  <c r="F35" i="5"/>
  <c r="H35" i="5"/>
  <c r="L35" i="5"/>
  <c r="B36" i="5"/>
  <c r="F36" i="5"/>
  <c r="H36" i="5"/>
  <c r="L36" i="5"/>
  <c r="B37" i="5"/>
  <c r="F37" i="5"/>
  <c r="H37" i="5"/>
  <c r="L37" i="5"/>
  <c r="B38" i="5"/>
  <c r="F38" i="5"/>
  <c r="H38" i="5"/>
  <c r="L38" i="5"/>
  <c r="B39" i="5"/>
  <c r="F39" i="5"/>
  <c r="H39" i="5"/>
  <c r="L39" i="5"/>
  <c r="B40" i="5"/>
  <c r="F40" i="5"/>
  <c r="H40" i="5"/>
  <c r="L40" i="5"/>
  <c r="B41" i="5"/>
  <c r="F41" i="5"/>
  <c r="H41" i="5"/>
  <c r="L41" i="5"/>
  <c r="B42" i="5"/>
  <c r="F42" i="5"/>
  <c r="H42" i="5"/>
  <c r="L42" i="5"/>
  <c r="B43" i="5"/>
  <c r="F43" i="5"/>
  <c r="H43" i="5"/>
  <c r="L43" i="5"/>
  <c r="D3" i="5"/>
  <c r="D6" i="5"/>
  <c r="N7" i="5"/>
  <c r="P8" i="5"/>
  <c r="Q8" i="5" s="1"/>
  <c r="P12" i="5"/>
  <c r="D13" i="5"/>
  <c r="D14" i="5"/>
  <c r="N16" i="5"/>
  <c r="P17" i="5"/>
  <c r="Q17" i="5" s="1"/>
  <c r="D19" i="5"/>
  <c r="N20" i="5"/>
  <c r="D21" i="5"/>
  <c r="R16" i="3"/>
  <c r="B3" i="5"/>
  <c r="B4" i="5"/>
  <c r="B5" i="5"/>
  <c r="B6" i="5"/>
  <c r="B7" i="5"/>
  <c r="B8" i="5"/>
  <c r="B9" i="5"/>
  <c r="B10" i="5"/>
  <c r="B11" i="5"/>
  <c r="B12" i="5"/>
  <c r="B13" i="5"/>
  <c r="B14" i="5"/>
  <c r="B15" i="5"/>
  <c r="B16" i="5"/>
  <c r="B17" i="5"/>
  <c r="Q13" i="3"/>
  <c r="Q16" i="4"/>
  <c r="Q25" i="4"/>
  <c r="Q24" i="4"/>
  <c r="Q23" i="4"/>
  <c r="Q22" i="4"/>
  <c r="A2" i="5"/>
  <c r="B2" i="5"/>
  <c r="F2" i="5"/>
  <c r="H2" i="5"/>
  <c r="L2" i="5"/>
  <c r="M2" i="5"/>
  <c r="A3" i="5"/>
  <c r="F3" i="5"/>
  <c r="H3" i="5"/>
  <c r="L3" i="5"/>
  <c r="M3" i="5"/>
  <c r="A4" i="5"/>
  <c r="F4" i="5"/>
  <c r="H4" i="5"/>
  <c r="L4" i="5"/>
  <c r="M4" i="5"/>
  <c r="A5" i="5"/>
  <c r="F5" i="5"/>
  <c r="H5" i="5"/>
  <c r="L5" i="5"/>
  <c r="M5" i="5"/>
  <c r="A6" i="5"/>
  <c r="F6" i="5"/>
  <c r="H6" i="5"/>
  <c r="L6" i="5"/>
  <c r="M6" i="5"/>
  <c r="A7" i="5"/>
  <c r="F7" i="5"/>
  <c r="H7" i="5"/>
  <c r="L7" i="5"/>
  <c r="M7" i="5"/>
  <c r="A8" i="5"/>
  <c r="F8" i="5"/>
  <c r="H8" i="5"/>
  <c r="L8" i="5"/>
  <c r="M8" i="5"/>
  <c r="A9" i="5"/>
  <c r="F9" i="5"/>
  <c r="H9" i="5"/>
  <c r="L9" i="5"/>
  <c r="M9" i="5"/>
  <c r="A10" i="5"/>
  <c r="F10" i="5"/>
  <c r="H10" i="5"/>
  <c r="L10" i="5"/>
  <c r="M10" i="5"/>
  <c r="A11" i="5"/>
  <c r="F11" i="5"/>
  <c r="H11" i="5"/>
  <c r="L11" i="5"/>
  <c r="M11" i="5"/>
  <c r="A12" i="5"/>
  <c r="F12" i="5"/>
  <c r="H12" i="5"/>
  <c r="L12" i="5"/>
  <c r="M12" i="5"/>
  <c r="A13" i="5"/>
  <c r="F13" i="5"/>
  <c r="H13" i="5"/>
  <c r="L13" i="5"/>
  <c r="M13" i="5"/>
  <c r="A14" i="5"/>
  <c r="F14" i="5"/>
  <c r="H14" i="5"/>
  <c r="L14" i="5"/>
  <c r="M14" i="5"/>
  <c r="A15" i="5"/>
  <c r="F15" i="5"/>
  <c r="H15" i="5"/>
  <c r="L15" i="5"/>
  <c r="M15" i="5"/>
  <c r="A16" i="5"/>
  <c r="F16" i="5"/>
  <c r="H16" i="5"/>
  <c r="L16" i="5"/>
  <c r="M16" i="5"/>
  <c r="A17" i="5"/>
  <c r="F17" i="5"/>
  <c r="H17" i="5"/>
  <c r="L17" i="5"/>
  <c r="M17" i="5"/>
  <c r="A18" i="5"/>
  <c r="A19" i="5"/>
  <c r="A20" i="5"/>
  <c r="A21" i="5"/>
  <c r="A24" i="5"/>
  <c r="A25" i="5"/>
  <c r="A26" i="5"/>
  <c r="A27" i="5"/>
  <c r="A28" i="5"/>
  <c r="A29" i="5"/>
  <c r="A30" i="5"/>
  <c r="A31" i="5"/>
  <c r="A32" i="5"/>
  <c r="A33" i="5"/>
  <c r="A34" i="5"/>
  <c r="A35" i="5"/>
  <c r="A36" i="5"/>
  <c r="A37" i="5"/>
  <c r="A38" i="5"/>
  <c r="A39" i="5"/>
  <c r="A40" i="5"/>
  <c r="A41" i="5"/>
  <c r="A42" i="5"/>
  <c r="A43" i="5"/>
  <c r="Q17" i="4"/>
  <c r="Q18" i="4"/>
  <c r="Q19" i="4"/>
  <c r="Q20" i="4"/>
  <c r="Q21" i="4"/>
  <c r="R17" i="3"/>
  <c r="R18" i="3"/>
  <c r="R19" i="3"/>
  <c r="R20" i="3"/>
  <c r="R21" i="3"/>
  <c r="R22" i="3"/>
  <c r="R23" i="3"/>
  <c r="R24" i="3"/>
  <c r="R25" i="3"/>
  <c r="R26" i="3"/>
  <c r="R27" i="3"/>
  <c r="R28" i="3"/>
  <c r="N40" i="5" l="1"/>
  <c r="H36" i="4"/>
  <c r="H36" i="3"/>
  <c r="E11" i="5"/>
  <c r="D11" i="5"/>
  <c r="N14" i="5"/>
  <c r="P26" i="5"/>
  <c r="Q26" i="5" s="1"/>
  <c r="P28" i="5"/>
  <c r="Q28" i="5" s="1"/>
  <c r="P36" i="5"/>
  <c r="Q36" i="5" s="1"/>
  <c r="P30" i="5"/>
  <c r="Q30" i="5" s="1"/>
  <c r="C12" i="5"/>
  <c r="Q12" i="5"/>
  <c r="Q42" i="5"/>
  <c r="P7" i="5"/>
  <c r="Q7" i="5" s="1"/>
  <c r="N11" i="5"/>
  <c r="N34" i="5"/>
  <c r="P11" i="5"/>
  <c r="P31" i="5"/>
  <c r="P5" i="5"/>
  <c r="P35" i="5"/>
  <c r="P39" i="5"/>
  <c r="Q39" i="5" s="1"/>
  <c r="D5" i="5"/>
  <c r="P34" i="5"/>
  <c r="Q34" i="5" s="1"/>
  <c r="N43" i="5"/>
  <c r="P43" i="5"/>
  <c r="N30" i="5"/>
  <c r="P29" i="5"/>
  <c r="Q29" i="5" s="1"/>
  <c r="E21" i="5"/>
  <c r="C17" i="5"/>
  <c r="E3" i="5"/>
  <c r="N32" i="5"/>
  <c r="P3" i="5"/>
  <c r="P40" i="5"/>
  <c r="P32" i="5"/>
  <c r="P9" i="5"/>
  <c r="Q9" i="5" s="1"/>
  <c r="N37" i="5"/>
  <c r="N36" i="5"/>
  <c r="P25" i="5"/>
  <c r="Q25" i="5" s="1"/>
  <c r="N39" i="5"/>
  <c r="P4" i="5"/>
  <c r="Q4" i="5" s="1"/>
  <c r="P20" i="5"/>
  <c r="Q20" i="5" s="1"/>
  <c r="E32" i="5"/>
  <c r="D32" i="5"/>
  <c r="D43" i="5"/>
  <c r="N4" i="5"/>
  <c r="C8" i="5"/>
  <c r="D36" i="5"/>
  <c r="C38" i="5"/>
  <c r="D40" i="5"/>
  <c r="P10" i="5"/>
  <c r="P18" i="5"/>
  <c r="Q18" i="5" s="1"/>
  <c r="N18" i="5"/>
  <c r="C42" i="5"/>
  <c r="N10" i="5"/>
  <c r="P14" i="5"/>
  <c r="P2" i="5"/>
  <c r="N35" i="5"/>
  <c r="C41" i="5"/>
  <c r="N26" i="5"/>
  <c r="N5" i="5"/>
  <c r="D34" i="5"/>
  <c r="N31" i="5"/>
  <c r="E2" i="5"/>
  <c r="N9" i="5"/>
  <c r="D2" i="5"/>
  <c r="D18" i="5"/>
  <c r="P15" i="5"/>
  <c r="Q15" i="5" s="1"/>
  <c r="D15" i="5"/>
  <c r="P21" i="5"/>
  <c r="Q21" i="5" s="1"/>
  <c r="P27" i="5"/>
  <c r="Q27" i="5" s="1"/>
  <c r="P24" i="5"/>
  <c r="P19" i="5"/>
  <c r="Q19" i="5" s="1"/>
  <c r="P13" i="5"/>
  <c r="Q13" i="5" s="1"/>
  <c r="N28" i="5"/>
  <c r="N25" i="5"/>
  <c r="C33" i="5"/>
  <c r="N29" i="5"/>
  <c r="D20" i="5"/>
  <c r="P6" i="5"/>
  <c r="Q6" i="5" s="1"/>
  <c r="C37" i="5"/>
  <c r="P16" i="5"/>
  <c r="Q16" i="5" s="1"/>
  <c r="D31" i="5" l="1"/>
  <c r="D39" i="5"/>
  <c r="D41" i="5"/>
  <c r="D26" i="5"/>
  <c r="E26" i="5"/>
  <c r="E28" i="5"/>
  <c r="D37" i="5"/>
  <c r="D38" i="5"/>
  <c r="D29" i="5"/>
  <c r="D42" i="5"/>
  <c r="E42" i="5"/>
  <c r="C26" i="5"/>
  <c r="C30" i="5"/>
  <c r="D16" i="5"/>
  <c r="D17" i="5"/>
  <c r="E10" i="5"/>
  <c r="D10" i="5"/>
  <c r="D8" i="5"/>
  <c r="E4" i="5"/>
  <c r="D4" i="5"/>
  <c r="D12" i="5"/>
  <c r="E7" i="5"/>
  <c r="D7" i="5"/>
  <c r="E9" i="5"/>
  <c r="D9" i="5"/>
  <c r="D33" i="5"/>
  <c r="C28" i="5"/>
  <c r="C36" i="5"/>
  <c r="E17" i="5"/>
  <c r="D30" i="5"/>
  <c r="E5" i="5"/>
  <c r="C7" i="5"/>
  <c r="C31" i="5"/>
  <c r="Q31" i="5"/>
  <c r="Q3" i="5"/>
  <c r="Q43" i="5"/>
  <c r="Q2" i="5"/>
  <c r="C2" i="5" s="1"/>
  <c r="C14" i="5"/>
  <c r="Q14" i="5"/>
  <c r="C34" i="5"/>
  <c r="C35" i="5"/>
  <c r="Q35" i="5"/>
  <c r="Q40" i="5"/>
  <c r="C39" i="5"/>
  <c r="C10" i="5"/>
  <c r="Q10" i="5"/>
  <c r="C11" i="5"/>
  <c r="Q11" i="5"/>
  <c r="Q32" i="5"/>
  <c r="Q5" i="5"/>
  <c r="C40" i="5"/>
  <c r="N3" i="5"/>
  <c r="N17" i="5"/>
  <c r="C5" i="5"/>
  <c r="C20" i="5"/>
  <c r="N41" i="5"/>
  <c r="N33" i="5"/>
  <c r="C3" i="5"/>
  <c r="C29" i="5"/>
  <c r="N42" i="5"/>
  <c r="C32" i="5"/>
  <c r="C9" i="5"/>
  <c r="D25" i="5"/>
  <c r="E43" i="5"/>
  <c r="N12" i="5"/>
  <c r="C4" i="5"/>
  <c r="E8" i="5"/>
  <c r="N8" i="5"/>
  <c r="D28" i="5"/>
  <c r="N38" i="5"/>
  <c r="E12" i="5"/>
  <c r="N2" i="5"/>
  <c r="C18" i="5"/>
  <c r="E40" i="5"/>
  <c r="E14" i="5"/>
  <c r="E36" i="5"/>
  <c r="D35" i="5"/>
  <c r="E38" i="5"/>
  <c r="E34" i="5"/>
  <c r="E13" i="5"/>
  <c r="E19" i="5"/>
  <c r="N6" i="5"/>
  <c r="N24" i="5"/>
  <c r="C6" i="5"/>
  <c r="N19" i="5"/>
  <c r="C19" i="5"/>
  <c r="C16" i="5"/>
  <c r="E6" i="5"/>
  <c r="C15" i="5"/>
  <c r="D27" i="5"/>
  <c r="N15" i="5"/>
  <c r="E33" i="5"/>
  <c r="C27" i="5"/>
  <c r="N21" i="5"/>
  <c r="N13" i="5"/>
  <c r="N27" i="5"/>
  <c r="C21" i="5"/>
  <c r="D24" i="5"/>
  <c r="Q24" i="5" s="1"/>
  <c r="C13" i="5"/>
  <c r="C43" i="5" l="1"/>
  <c r="E39" i="5"/>
  <c r="E30" i="5"/>
  <c r="E41" i="5"/>
  <c r="E16" i="5"/>
  <c r="E37" i="5"/>
  <c r="E29" i="5"/>
  <c r="E25" i="5"/>
  <c r="C25" i="5" s="1"/>
  <c r="E35" i="5"/>
  <c r="E31" i="5"/>
  <c r="E27" i="5"/>
  <c r="E20" i="5"/>
  <c r="E18" i="5"/>
  <c r="E24" i="5"/>
  <c r="C24" i="5" s="1"/>
  <c r="E1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10" authorId="0" shapeId="0" xr:uid="{00000000-0006-0000-0200-000001000000}">
      <text>
        <r>
          <rPr>
            <b/>
            <sz val="9"/>
            <color indexed="81"/>
            <rFont val="ＭＳ Ｐゴシック"/>
            <family val="3"/>
            <charset val="128"/>
          </rPr>
          <t>▼をクリックしてリストから選択して下さい。</t>
        </r>
      </text>
    </comment>
    <comment ref="G15" authorId="1" shapeId="0" xr:uid="{00000000-0006-0000-0200-000003000000}">
      <text>
        <r>
          <rPr>
            <b/>
            <sz val="9"/>
            <color indexed="81"/>
            <rFont val="ＭＳ Ｐゴシック"/>
            <family val="3"/>
            <charset val="128"/>
          </rPr>
          <t>大文字</t>
        </r>
      </text>
    </comment>
    <comment ref="H15" authorId="1" shapeId="0" xr:uid="{00000000-0006-0000-0200-000004000000}">
      <text>
        <r>
          <rPr>
            <b/>
            <sz val="9"/>
            <color indexed="81"/>
            <rFont val="ＭＳ Ｐゴシック"/>
            <family val="3"/>
            <charset val="128"/>
          </rPr>
          <t>頭文字だけ大文字他は小文字</t>
        </r>
      </text>
    </comment>
    <comment ref="J15" authorId="2" shapeId="0" xr:uid="{00000000-0006-0000-0200-000005000000}">
      <text>
        <r>
          <rPr>
            <b/>
            <sz val="9"/>
            <color indexed="81"/>
            <rFont val="ＭＳ Ｐゴシック"/>
            <family val="3"/>
            <charset val="128"/>
          </rPr>
          <t>▼をクリックしてリストから選択して下さい。</t>
        </r>
      </text>
    </comment>
    <comment ref="L15" authorId="2" shapeId="0" xr:uid="{00000000-0006-0000-0200-000006000000}">
      <text>
        <r>
          <rPr>
            <b/>
            <sz val="9"/>
            <color indexed="81"/>
            <rFont val="ＭＳ Ｐゴシック"/>
            <family val="3"/>
            <charset val="128"/>
          </rPr>
          <t xml:space="preserve">▼から○を選択して下さい。
</t>
        </r>
      </text>
    </comment>
    <comment ref="M15" authorId="2" shapeId="0" xr:uid="{00000000-0006-0000-0200-000007000000}">
      <text>
        <r>
          <rPr>
            <b/>
            <sz val="9"/>
            <color indexed="81"/>
            <rFont val="ＭＳ Ｐゴシック"/>
            <family val="3"/>
            <charset val="128"/>
          </rPr>
          <t xml:space="preserve">▼から○を選択して下さい。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10" authorId="0" shapeId="0" xr:uid="{00000000-0006-0000-0300-000001000000}">
      <text>
        <r>
          <rPr>
            <b/>
            <sz val="9"/>
            <color indexed="81"/>
            <rFont val="ＭＳ Ｐゴシック"/>
            <family val="3"/>
            <charset val="128"/>
          </rPr>
          <t>▼をクリックしてリストから選択して下さい。</t>
        </r>
      </text>
    </comment>
    <comment ref="G15" authorId="1" shapeId="0" xr:uid="{00000000-0006-0000-0300-000003000000}">
      <text>
        <r>
          <rPr>
            <b/>
            <sz val="9"/>
            <color indexed="81"/>
            <rFont val="ＭＳ Ｐゴシック"/>
            <family val="3"/>
            <charset val="128"/>
          </rPr>
          <t>大文字</t>
        </r>
      </text>
    </comment>
    <comment ref="H15" authorId="1" shapeId="0" xr:uid="{00000000-0006-0000-0300-000004000000}">
      <text>
        <r>
          <rPr>
            <b/>
            <sz val="9"/>
            <color indexed="81"/>
            <rFont val="ＭＳ Ｐゴシック"/>
            <family val="3"/>
            <charset val="128"/>
          </rPr>
          <t>頭文字だけ大文字他は小文字</t>
        </r>
      </text>
    </comment>
    <comment ref="J15" authorId="2" shapeId="0" xr:uid="{00000000-0006-0000-0300-000005000000}">
      <text>
        <r>
          <rPr>
            <b/>
            <sz val="9"/>
            <color indexed="81"/>
            <rFont val="ＭＳ Ｐゴシック"/>
            <family val="3"/>
            <charset val="128"/>
          </rPr>
          <t>▼をクリックしてリストから選択して下さい。</t>
        </r>
      </text>
    </comment>
    <comment ref="L15" authorId="2" shapeId="0" xr:uid="{00000000-0006-0000-0300-000007000000}">
      <text>
        <r>
          <rPr>
            <b/>
            <sz val="9"/>
            <color indexed="81"/>
            <rFont val="ＭＳ Ｐゴシック"/>
            <family val="3"/>
            <charset val="128"/>
          </rPr>
          <t xml:space="preserve">▼から○を選択して下さい。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ORK8</author>
    <author>youko</author>
  </authors>
  <commentList>
    <comment ref="L3" authorId="0" shapeId="0" xr:uid="{00000000-0006-0000-0500-000001000000}">
      <text>
        <r>
          <rPr>
            <b/>
            <sz val="9"/>
            <color indexed="81"/>
            <rFont val="ＭＳ Ｐゴシック"/>
            <family val="3"/>
            <charset val="128"/>
          </rPr>
          <t>学校番号を入力すると、必要なナンバーカードが表示される</t>
        </r>
      </text>
    </comment>
    <comment ref="H10" authorId="1" shapeId="0" xr:uid="{00000000-0006-0000-0500-000002000000}">
      <text>
        <r>
          <rPr>
            <b/>
            <sz val="9"/>
            <color indexed="81"/>
            <rFont val="ＭＳ Ｐゴシック"/>
            <family val="3"/>
            <charset val="128"/>
          </rPr>
          <t>上の表合計数が反映されます。</t>
        </r>
      </text>
    </comment>
  </commentList>
</comments>
</file>

<file path=xl/sharedStrings.xml><?xml version="1.0" encoding="utf-8"?>
<sst xmlns="http://schemas.openxmlformats.org/spreadsheetml/2006/main" count="323" uniqueCount="231">
  <si>
    <t>学校番号</t>
    <rPh sb="0" eb="2">
      <t>ガッコウ</t>
    </rPh>
    <rPh sb="2" eb="4">
      <t>バンゴウ</t>
    </rPh>
    <phoneticPr fontId="1"/>
  </si>
  <si>
    <t>学年</t>
    <rPh sb="0" eb="2">
      <t>ガクネン</t>
    </rPh>
    <phoneticPr fontId="1"/>
  </si>
  <si>
    <t>走高跳</t>
  </si>
  <si>
    <t>走幅跳</t>
  </si>
  <si>
    <t>砲丸投</t>
  </si>
  <si>
    <t>１００ｍ</t>
  </si>
  <si>
    <t>２００ｍ</t>
  </si>
  <si>
    <t>４００ｍ</t>
  </si>
  <si>
    <t>８００ｍ</t>
  </si>
  <si>
    <t>５０００ｍ</t>
  </si>
  <si>
    <t>走高跳</t>
    <rPh sb="0" eb="1">
      <t>ソウ</t>
    </rPh>
    <phoneticPr fontId="4"/>
  </si>
  <si>
    <t>走幅跳</t>
    <rPh sb="0" eb="1">
      <t>ソウ</t>
    </rPh>
    <phoneticPr fontId="4"/>
  </si>
  <si>
    <t>三段跳</t>
    <rPh sb="0" eb="3">
      <t>サンダントビ</t>
    </rPh>
    <phoneticPr fontId="4"/>
  </si>
  <si>
    <t>砲丸投</t>
    <rPh sb="0" eb="3">
      <t>ホウガンナゲ</t>
    </rPh>
    <phoneticPr fontId="4"/>
  </si>
  <si>
    <t>円盤投</t>
    <rPh sb="0" eb="3">
      <t>エンバンナゲ</t>
    </rPh>
    <phoneticPr fontId="4"/>
  </si>
  <si>
    <t>４００ｍＨ</t>
    <phoneticPr fontId="3"/>
  </si>
  <si>
    <t>参加数</t>
    <rPh sb="0" eb="3">
      <t>サンカスウ</t>
    </rPh>
    <phoneticPr fontId="1"/>
  </si>
  <si>
    <t>３０００ｍ</t>
  </si>
  <si>
    <t>１００ｍＨ</t>
  </si>
  <si>
    <t>１５００ｍ</t>
    <phoneticPr fontId="1"/>
  </si>
  <si>
    <t>３０００mSC</t>
    <phoneticPr fontId="4"/>
  </si>
  <si>
    <t>①上記の者は本校在学生であり、健康診断の結果異常なく標記大会に出場することを認め参加申し込み致します。</t>
    <rPh sb="1" eb="2">
      <t>ウエ</t>
    </rPh>
    <rPh sb="2" eb="3">
      <t>キ</t>
    </rPh>
    <rPh sb="4" eb="5">
      <t>モノ</t>
    </rPh>
    <rPh sb="6" eb="8">
      <t>ホンコウ</t>
    </rPh>
    <rPh sb="8" eb="10">
      <t>ザイガク</t>
    </rPh>
    <rPh sb="10" eb="11">
      <t>ショウ</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rPh sb="46" eb="47">
      <t>イタ</t>
    </rPh>
    <phoneticPr fontId="4"/>
  </si>
  <si>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4"/>
  </si>
  <si>
    <t>*リレーは出場種目に○印をつけて下さい。</t>
    <rPh sb="5" eb="7">
      <t>シュツジョウ</t>
    </rPh>
    <rPh sb="7" eb="9">
      <t>シュモク</t>
    </rPh>
    <rPh sb="11" eb="12">
      <t>シルシ</t>
    </rPh>
    <rPh sb="16" eb="17">
      <t>クダ</t>
    </rPh>
    <phoneticPr fontId="4"/>
  </si>
  <si>
    <t>沖縄県高等学校体育連盟会長　　殿</t>
    <rPh sb="0" eb="3">
      <t>オキナワケン</t>
    </rPh>
    <rPh sb="3" eb="5">
      <t>コウトウ</t>
    </rPh>
    <rPh sb="5" eb="7">
      <t>ガッコウ</t>
    </rPh>
    <rPh sb="7" eb="9">
      <t>タイイク</t>
    </rPh>
    <rPh sb="9" eb="11">
      <t>レンメイ</t>
    </rPh>
    <rPh sb="11" eb="13">
      <t>カイチョウ</t>
    </rPh>
    <rPh sb="15" eb="16">
      <t>ドノ</t>
    </rPh>
    <phoneticPr fontId="4"/>
  </si>
  <si>
    <t>学校番号</t>
    <rPh sb="0" eb="2">
      <t>ガッコウ</t>
    </rPh>
    <rPh sb="2" eb="4">
      <t>バンゴウ</t>
    </rPh>
    <phoneticPr fontId="4"/>
  </si>
  <si>
    <t>学校名</t>
    <rPh sb="0" eb="3">
      <t>ガッコウメイ</t>
    </rPh>
    <phoneticPr fontId="4"/>
  </si>
  <si>
    <t>監督名</t>
    <rPh sb="0" eb="2">
      <t>カントク</t>
    </rPh>
    <rPh sb="2" eb="3">
      <t>メイ</t>
    </rPh>
    <phoneticPr fontId="4"/>
  </si>
  <si>
    <t>*申込及び種目一覧表*</t>
    <phoneticPr fontId="1"/>
  </si>
  <si>
    <t>電話番号</t>
    <rPh sb="0" eb="2">
      <t>デンワ</t>
    </rPh>
    <rPh sb="2" eb="4">
      <t>バンゴウ</t>
    </rPh>
    <phoneticPr fontId="4"/>
  </si>
  <si>
    <t>種　　　　目</t>
    <rPh sb="0" eb="1">
      <t>タネ</t>
    </rPh>
    <rPh sb="5" eb="6">
      <t>メ</t>
    </rPh>
    <phoneticPr fontId="1"/>
  </si>
  <si>
    <t>no</t>
    <phoneticPr fontId="1"/>
  </si>
  <si>
    <t>901-2224</t>
  </si>
  <si>
    <t>合計（</t>
    <rPh sb="0" eb="2">
      <t>ゴウケイ</t>
    </rPh>
    <phoneticPr fontId="1"/>
  </si>
  <si>
    <t>gr</t>
    <phoneticPr fontId="1"/>
  </si>
  <si>
    <t>len</t>
    <phoneticPr fontId="1"/>
  </si>
  <si>
    <t>ZK</t>
    <phoneticPr fontId="1"/>
  </si>
  <si>
    <t>n1</t>
    <phoneticPr fontId="1"/>
  </si>
  <si>
    <t>s1</t>
    <phoneticPr fontId="1"/>
  </si>
  <si>
    <t>s2</t>
    <phoneticPr fontId="1"/>
  </si>
  <si>
    <t>4R</t>
    <phoneticPr fontId="1"/>
  </si>
  <si>
    <t>16R</t>
    <phoneticPr fontId="1"/>
  </si>
  <si>
    <t>Male</t>
    <phoneticPr fontId="1"/>
  </si>
  <si>
    <t>Female</t>
    <phoneticPr fontId="1"/>
  </si>
  <si>
    <t>4×100mR</t>
    <phoneticPr fontId="1"/>
  </si>
  <si>
    <t>4×400mR</t>
    <phoneticPr fontId="1"/>
  </si>
  <si>
    <t>学校名</t>
    <rPh sb="0" eb="1">
      <t>ガク</t>
    </rPh>
    <rPh sb="1" eb="2">
      <t>コウ</t>
    </rPh>
    <rPh sb="2" eb="3">
      <t>メイ</t>
    </rPh>
    <phoneticPr fontId="1"/>
  </si>
  <si>
    <t>s3</t>
    <phoneticPr fontId="1"/>
  </si>
  <si>
    <t>５０００mＷ</t>
    <phoneticPr fontId="1"/>
  </si>
  <si>
    <t>必要枚数</t>
    <rPh sb="0" eb="2">
      <t>ヒツヨウ</t>
    </rPh>
    <rPh sb="2" eb="4">
      <t>マイスウ</t>
    </rPh>
    <phoneticPr fontId="4"/>
  </si>
  <si>
    <t>高等学校</t>
    <rPh sb="0" eb="2">
      <t>コウトウ</t>
    </rPh>
    <rPh sb="2" eb="4">
      <t>ガッコウ</t>
    </rPh>
    <phoneticPr fontId="4"/>
  </si>
  <si>
    <t>印</t>
    <rPh sb="0" eb="1">
      <t>イン</t>
    </rPh>
    <phoneticPr fontId="1"/>
  </si>
  <si>
    <t>番号</t>
    <rPh sb="0" eb="1">
      <t>バン</t>
    </rPh>
    <rPh sb="1" eb="2">
      <t>ゴウ</t>
    </rPh>
    <phoneticPr fontId="4"/>
  </si>
  <si>
    <t>円盤投</t>
    <phoneticPr fontId="1"/>
  </si>
  <si>
    <t>*男女別各２部提出してください。</t>
    <rPh sb="1" eb="3">
      <t>ダンジョ</t>
    </rPh>
    <rPh sb="3" eb="4">
      <t>ベツ</t>
    </rPh>
    <rPh sb="4" eb="5">
      <t>カク</t>
    </rPh>
    <rPh sb="6" eb="7">
      <t>ブ</t>
    </rPh>
    <rPh sb="7" eb="9">
      <t>テイシュツ</t>
    </rPh>
    <phoneticPr fontId="4"/>
  </si>
  <si>
    <t>小計</t>
    <rPh sb="0" eb="2">
      <t>ショウケイ</t>
    </rPh>
    <phoneticPr fontId="4"/>
  </si>
  <si>
    <t>各学校の番号（ナンバーカード）：学校番号の後に00～99をつける</t>
    <rPh sb="0" eb="3">
      <t>カクガッコウ</t>
    </rPh>
    <rPh sb="4" eb="6">
      <t>バンゴウ</t>
    </rPh>
    <rPh sb="16" eb="18">
      <t>ガッコウ</t>
    </rPh>
    <rPh sb="18" eb="20">
      <t>バンゴウ</t>
    </rPh>
    <rPh sb="21" eb="22">
      <t>アト</t>
    </rPh>
    <phoneticPr fontId="4"/>
  </si>
  <si>
    <t>学校番号を入力→</t>
    <rPh sb="0" eb="2">
      <t>ガッコウ</t>
    </rPh>
    <rPh sb="2" eb="4">
      <t>バンゴウ</t>
    </rPh>
    <rPh sb="5" eb="7">
      <t>ニュウリョク</t>
    </rPh>
    <phoneticPr fontId="1"/>
  </si>
  <si>
    <t>英字</t>
    <rPh sb="0" eb="2">
      <t>エイジ</t>
    </rPh>
    <phoneticPr fontId="1"/>
  </si>
  <si>
    <t>(姓)</t>
    <phoneticPr fontId="1"/>
  </si>
  <si>
    <t>(名)</t>
    <phoneticPr fontId="1"/>
  </si>
  <si>
    <t>＜選手情報以外＞</t>
    <rPh sb="1" eb="3">
      <t>センシュ</t>
    </rPh>
    <rPh sb="3" eb="5">
      <t>ジョウホウ</t>
    </rPh>
    <rPh sb="5" eb="7">
      <t>イガイ</t>
    </rPh>
    <phoneticPr fontId="1"/>
  </si>
  <si>
    <t>＜選手情報＞</t>
    <rPh sb="1" eb="3">
      <t>センシュ</t>
    </rPh>
    <rPh sb="3" eb="5">
      <t>ジョウホウ</t>
    </rPh>
    <phoneticPr fontId="1"/>
  </si>
  <si>
    <t>沖縄県高体連陸上専門部　記録情報</t>
    <rPh sb="0" eb="3">
      <t>オキナワケン</t>
    </rPh>
    <rPh sb="3" eb="6">
      <t>コウタイレン</t>
    </rPh>
    <rPh sb="6" eb="8">
      <t>リクジョウ</t>
    </rPh>
    <rPh sb="8" eb="10">
      <t>センモン</t>
    </rPh>
    <rPh sb="10" eb="11">
      <t>ブ</t>
    </rPh>
    <rPh sb="12" eb="14">
      <t>キロク</t>
    </rPh>
    <rPh sb="14" eb="16">
      <t>ジョウホウ</t>
    </rPh>
    <phoneticPr fontId="1"/>
  </si>
  <si>
    <t>メール ：　okikoriku@as.open.ed.jp</t>
    <phoneticPr fontId="1"/>
  </si>
  <si>
    <t>引率
責任者</t>
    <rPh sb="0" eb="2">
      <t>インソツ</t>
    </rPh>
    <rPh sb="3" eb="6">
      <t>セキニンシャ</t>
    </rPh>
    <phoneticPr fontId="4"/>
  </si>
  <si>
    <t>）　人</t>
    <rPh sb="2" eb="3">
      <t>ニン</t>
    </rPh>
    <phoneticPr fontId="1"/>
  </si>
  <si>
    <t>*自動表示。実人数と異なる場合は手打ちで訂正を。</t>
    <rPh sb="1" eb="3">
      <t>ジドウ</t>
    </rPh>
    <rPh sb="3" eb="5">
      <t>ヒョウジ</t>
    </rPh>
    <rPh sb="6" eb="7">
      <t>ジツ</t>
    </rPh>
    <rPh sb="7" eb="9">
      <t>ニンズウ</t>
    </rPh>
    <rPh sb="10" eb="11">
      <t>コト</t>
    </rPh>
    <rPh sb="13" eb="15">
      <t>バアイ</t>
    </rPh>
    <rPh sb="16" eb="18">
      <t>テウ</t>
    </rPh>
    <rPh sb="20" eb="22">
      <t>テイセイ</t>
    </rPh>
    <phoneticPr fontId="1"/>
  </si>
  <si>
    <t>校長</t>
    <rPh sb="0" eb="2">
      <t>コウチョウ</t>
    </rPh>
    <phoneticPr fontId="1"/>
  </si>
  <si>
    <t>令和　　年　　月　　日</t>
    <rPh sb="0" eb="2">
      <t>レイワ</t>
    </rPh>
    <rPh sb="4" eb="5">
      <t>ネン</t>
    </rPh>
    <rPh sb="7" eb="8">
      <t>ガツ</t>
    </rPh>
    <rPh sb="10" eb="11">
      <t>ニチ</t>
    </rPh>
    <phoneticPr fontId="1"/>
  </si>
  <si>
    <t>中部商業高校　本村　優</t>
    <rPh sb="0" eb="2">
      <t>チュウブ</t>
    </rPh>
    <rPh sb="2" eb="4">
      <t>ショウギョウ</t>
    </rPh>
    <rPh sb="4" eb="6">
      <t>コウコウ</t>
    </rPh>
    <rPh sb="7" eb="9">
      <t>モトムラ</t>
    </rPh>
    <rPh sb="10" eb="11">
      <t>ユウ</t>
    </rPh>
    <phoneticPr fontId="1"/>
  </si>
  <si>
    <t>ＴＥＬ ：　０９８－８９８－４８８８</t>
    <phoneticPr fontId="1"/>
  </si>
  <si>
    <t>教諭</t>
  </si>
  <si>
    <t>氏名</t>
    <rPh sb="0" eb="2">
      <t>シメイ</t>
    </rPh>
    <phoneticPr fontId="1"/>
  </si>
  <si>
    <t>フリガナ</t>
    <phoneticPr fontId="1"/>
  </si>
  <si>
    <t>氏　名</t>
    <rPh sb="0" eb="1">
      <t>シ</t>
    </rPh>
    <rPh sb="2" eb="3">
      <t>メイ</t>
    </rPh>
    <phoneticPr fontId="1"/>
  </si>
  <si>
    <t>２．監督名・引率責任者・校長名等を入力</t>
    <rPh sb="2" eb="4">
      <t>カントク</t>
    </rPh>
    <rPh sb="4" eb="5">
      <t>メイ</t>
    </rPh>
    <rPh sb="6" eb="8">
      <t>インソツ</t>
    </rPh>
    <rPh sb="8" eb="11">
      <t>セキニンシャ</t>
    </rPh>
    <rPh sb="12" eb="14">
      <t>コウチョウ</t>
    </rPh>
    <rPh sb="14" eb="15">
      <t>メイ</t>
    </rPh>
    <rPh sb="15" eb="16">
      <t>トウ</t>
    </rPh>
    <rPh sb="17" eb="19">
      <t>ニュウリョク</t>
    </rPh>
    <phoneticPr fontId="1"/>
  </si>
  <si>
    <t>　申込ファイル入力についての説明</t>
    <rPh sb="1" eb="3">
      <t>モウシコミ</t>
    </rPh>
    <rPh sb="7" eb="9">
      <t>ニュウリョク</t>
    </rPh>
    <rPh sb="14" eb="16">
      <t>セツメイ</t>
    </rPh>
    <phoneticPr fontId="1"/>
  </si>
  <si>
    <t>アスリート
ビブス</t>
    <phoneticPr fontId="1"/>
  </si>
  <si>
    <t>１．「男子選手」「女子選手」シートに学校番号を入力　→学校名・電話番号が自動で表示</t>
    <rPh sb="3" eb="5">
      <t>ダンシ</t>
    </rPh>
    <rPh sb="5" eb="7">
      <t>センシュ</t>
    </rPh>
    <rPh sb="9" eb="13">
      <t>ジョシセンシュ</t>
    </rPh>
    <rPh sb="18" eb="20">
      <t>ガッコウ</t>
    </rPh>
    <rPh sb="20" eb="22">
      <t>バンゴウ</t>
    </rPh>
    <rPh sb="23" eb="25">
      <t>ニュウリョク</t>
    </rPh>
    <rPh sb="27" eb="29">
      <t>ガッコウ</t>
    </rPh>
    <rPh sb="29" eb="30">
      <t>メイ</t>
    </rPh>
    <rPh sb="31" eb="33">
      <t>デンワ</t>
    </rPh>
    <rPh sb="33" eb="35">
      <t>バンゴウ</t>
    </rPh>
    <rPh sb="36" eb="38">
      <t>ジドウ</t>
    </rPh>
    <rPh sb="39" eb="41">
      <t>ヒョウジ</t>
    </rPh>
    <phoneticPr fontId="1"/>
  </si>
  <si>
    <t>＜アスリートビブス＞</t>
    <phoneticPr fontId="1"/>
  </si>
  <si>
    <t>アスリートビブス申込書</t>
    <rPh sb="8" eb="11">
      <t>モウシコミショ</t>
    </rPh>
    <phoneticPr fontId="4"/>
  </si>
  <si>
    <t>　枚申込いたします。</t>
    <rPh sb="1" eb="2">
      <t>マイ</t>
    </rPh>
    <rPh sb="2" eb="4">
      <t>モウシコミ</t>
    </rPh>
    <phoneticPr fontId="1"/>
  </si>
  <si>
    <t>上記の通り、合計　</t>
    <rPh sb="0" eb="1">
      <t>ウエ</t>
    </rPh>
    <rPh sb="1" eb="2">
      <t>キ</t>
    </rPh>
    <rPh sb="3" eb="4">
      <t>トオ</t>
    </rPh>
    <rPh sb="6" eb="8">
      <t>ゴウケイ</t>
    </rPh>
    <phoneticPr fontId="4"/>
  </si>
  <si>
    <t>２．各番号の枚数を入力　→合計枚数は自動計算</t>
    <rPh sb="2" eb="5">
      <t>カクバンゴウ</t>
    </rPh>
    <rPh sb="6" eb="8">
      <t>マイスウ</t>
    </rPh>
    <rPh sb="9" eb="11">
      <t>ニュウリョク</t>
    </rPh>
    <rPh sb="13" eb="15">
      <t>ゴウケイ</t>
    </rPh>
    <rPh sb="15" eb="17">
      <t>マイスウ</t>
    </rPh>
    <rPh sb="18" eb="20">
      <t>ジドウ</t>
    </rPh>
    <rPh sb="20" eb="22">
      <t>ケイサン</t>
    </rPh>
    <phoneticPr fontId="1"/>
  </si>
  <si>
    <r>
      <rPr>
        <b/>
        <sz val="11"/>
        <color indexed="10"/>
        <rFont val="Segoe UI Symbol"/>
        <family val="2"/>
      </rPr>
      <t>☑</t>
    </r>
    <r>
      <rPr>
        <b/>
        <sz val="11"/>
        <color indexed="10"/>
        <rFont val="游ゴシック"/>
        <family val="3"/>
        <charset val="128"/>
      </rPr>
      <t>すべてのシートへ入力完了後「okikoriku@as.open.ed.jp」へファイルをメール送信</t>
    </r>
    <rPh sb="9" eb="11">
      <t>ニュウリョク</t>
    </rPh>
    <rPh sb="11" eb="13">
      <t>カンリョウ</t>
    </rPh>
    <rPh sb="13" eb="14">
      <t>ゴ</t>
    </rPh>
    <rPh sb="48" eb="50">
      <t>ソウシン</t>
    </rPh>
    <phoneticPr fontId="1"/>
  </si>
  <si>
    <t>令和　　年　　月　　日</t>
    <rPh sb="0" eb="2">
      <t>レイワ</t>
    </rPh>
    <rPh sb="4" eb="5">
      <t>ネン</t>
    </rPh>
    <rPh sb="7" eb="8">
      <t>ツキ</t>
    </rPh>
    <rPh sb="10" eb="11">
      <t>ニチ</t>
    </rPh>
    <phoneticPr fontId="1"/>
  </si>
  <si>
    <t>学校名</t>
    <rPh sb="0" eb="3">
      <t>ガッコウメイ</t>
    </rPh>
    <phoneticPr fontId="1"/>
  </si>
  <si>
    <t>１８０～１８９</t>
    <phoneticPr fontId="1"/>
  </si>
  <si>
    <t>瑞穂MSC</t>
    <rPh sb="0" eb="2">
      <t>ミズホ</t>
    </rPh>
    <phoneticPr fontId="4"/>
  </si>
  <si>
    <t>１７０～１７９</t>
    <phoneticPr fontId="1"/>
  </si>
  <si>
    <t>エナジック</t>
    <phoneticPr fontId="4"/>
  </si>
  <si>
    <t>１６０～１６９</t>
    <phoneticPr fontId="1"/>
  </si>
  <si>
    <t>クラーク</t>
    <phoneticPr fontId="4"/>
  </si>
  <si>
    <t>１５０～１５９</t>
    <phoneticPr fontId="1"/>
  </si>
  <si>
    <t>鹿島朝日</t>
    <rPh sb="0" eb="4">
      <t>カシマアサヒ</t>
    </rPh>
    <phoneticPr fontId="4"/>
  </si>
  <si>
    <t>１４０～１４９</t>
    <phoneticPr fontId="1"/>
  </si>
  <si>
    <t>ウェルネス</t>
    <phoneticPr fontId="4"/>
  </si>
  <si>
    <t>１３０～１３９</t>
    <phoneticPr fontId="1"/>
  </si>
  <si>
    <t>仙台育英</t>
    <rPh sb="0" eb="4">
      <t>センダイイクエイ</t>
    </rPh>
    <phoneticPr fontId="4"/>
  </si>
  <si>
    <t>１２０～１２９</t>
    <phoneticPr fontId="1"/>
  </si>
  <si>
    <t>KBC</t>
    <phoneticPr fontId="4"/>
  </si>
  <si>
    <t>１１０～１１９</t>
    <phoneticPr fontId="1"/>
  </si>
  <si>
    <t>宜野湾</t>
    <rPh sb="0" eb="3">
      <t>ギノワン</t>
    </rPh>
    <phoneticPr fontId="4"/>
  </si>
  <si>
    <t>１００～１０９</t>
    <phoneticPr fontId="1"/>
  </si>
  <si>
    <t>星　槎</t>
    <rPh sb="0" eb="1">
      <t>ホシ</t>
    </rPh>
    <rPh sb="2" eb="3">
      <t>イカダ</t>
    </rPh>
    <phoneticPr fontId="4"/>
  </si>
  <si>
    <t>９０～９９</t>
    <phoneticPr fontId="1"/>
  </si>
  <si>
    <t>泊夜間</t>
    <rPh sb="0" eb="1">
      <t>トマリ</t>
    </rPh>
    <rPh sb="1" eb="3">
      <t>ヤカン</t>
    </rPh>
    <phoneticPr fontId="4"/>
  </si>
  <si>
    <t>８０～８９</t>
    <phoneticPr fontId="1"/>
  </si>
  <si>
    <t>泊午前</t>
    <rPh sb="0" eb="1">
      <t>トマリ</t>
    </rPh>
    <rPh sb="1" eb="3">
      <t>ゴゼン</t>
    </rPh>
    <phoneticPr fontId="4"/>
  </si>
  <si>
    <t>７０～７９</t>
    <phoneticPr fontId="1"/>
  </si>
  <si>
    <t>泊通信</t>
    <rPh sb="0" eb="1">
      <t>トマ</t>
    </rPh>
    <rPh sb="1" eb="3">
      <t>ツウシン</t>
    </rPh>
    <phoneticPr fontId="4"/>
  </si>
  <si>
    <t>６０～６９</t>
    <phoneticPr fontId="1"/>
  </si>
  <si>
    <t>八商工</t>
    <rPh sb="0" eb="1">
      <t>ハッ</t>
    </rPh>
    <rPh sb="1" eb="3">
      <t>ショウコウ</t>
    </rPh>
    <phoneticPr fontId="1"/>
  </si>
  <si>
    <t>５０～５９</t>
    <phoneticPr fontId="1"/>
  </si>
  <si>
    <t>那　商</t>
    <rPh sb="0" eb="1">
      <t>ナ</t>
    </rPh>
    <rPh sb="2" eb="3">
      <t>ショウ</t>
    </rPh>
    <phoneticPr fontId="1"/>
  </si>
  <si>
    <t>４０～４９</t>
    <phoneticPr fontId="1"/>
  </si>
  <si>
    <t>那　工</t>
    <rPh sb="0" eb="1">
      <t>ナ</t>
    </rPh>
    <rPh sb="2" eb="3">
      <t>コウ</t>
    </rPh>
    <phoneticPr fontId="1"/>
  </si>
  <si>
    <t>３０～３９</t>
    <phoneticPr fontId="1"/>
  </si>
  <si>
    <t>コ　ザ</t>
    <phoneticPr fontId="1"/>
  </si>
  <si>
    <t>２０～２９</t>
    <phoneticPr fontId="1"/>
  </si>
  <si>
    <t>中　農</t>
    <rPh sb="0" eb="1">
      <t>チュウ</t>
    </rPh>
    <rPh sb="2" eb="3">
      <t>ノウ</t>
    </rPh>
    <phoneticPr fontId="1"/>
  </si>
  <si>
    <t>１０～１９</t>
    <phoneticPr fontId="1"/>
  </si>
  <si>
    <t>北　農</t>
    <rPh sb="0" eb="1">
      <t>キタ</t>
    </rPh>
    <rPh sb="2" eb="3">
      <t>ノウ</t>
    </rPh>
    <phoneticPr fontId="1"/>
  </si>
  <si>
    <t>加　 盟　 高　 等　 学　 校　 一　 覧　 表（定通制）</t>
    <rPh sb="0" eb="1">
      <t>カ</t>
    </rPh>
    <rPh sb="3" eb="4">
      <t>マコト</t>
    </rPh>
    <rPh sb="6" eb="7">
      <t>コウ</t>
    </rPh>
    <rPh sb="9" eb="10">
      <t>トウ</t>
    </rPh>
    <rPh sb="12" eb="13">
      <t>ガク</t>
    </rPh>
    <rPh sb="15" eb="16">
      <t>コウ</t>
    </rPh>
    <rPh sb="18" eb="19">
      <t>イチ</t>
    </rPh>
    <rPh sb="21" eb="22">
      <t>ラン</t>
    </rPh>
    <rPh sb="24" eb="25">
      <t>ヒョウ</t>
    </rPh>
    <rPh sb="26" eb="27">
      <t>テイ</t>
    </rPh>
    <rPh sb="27" eb="28">
      <t>ツウ</t>
    </rPh>
    <rPh sb="28" eb="29">
      <t>セイ</t>
    </rPh>
    <phoneticPr fontId="4"/>
  </si>
  <si>
    <t>No.</t>
    <phoneticPr fontId="4"/>
  </si>
  <si>
    <t>学　校　名</t>
    <rPh sb="0" eb="1">
      <t>ガク</t>
    </rPh>
    <rPh sb="2" eb="3">
      <t>コウ</t>
    </rPh>
    <rPh sb="4" eb="5">
      <t>メイ</t>
    </rPh>
    <phoneticPr fontId="4"/>
  </si>
  <si>
    <t>学校所在地</t>
    <rPh sb="0" eb="2">
      <t>ガッコウ</t>
    </rPh>
    <rPh sb="2" eb="5">
      <t>ショザイチ</t>
    </rPh>
    <phoneticPr fontId="4"/>
  </si>
  <si>
    <t>〒</t>
    <phoneticPr fontId="4"/>
  </si>
  <si>
    <t>電　　話</t>
    <rPh sb="0" eb="1">
      <t>デン</t>
    </rPh>
    <rPh sb="3" eb="4">
      <t>ハナシ</t>
    </rPh>
    <phoneticPr fontId="4"/>
  </si>
  <si>
    <t>FAX</t>
    <phoneticPr fontId="4"/>
  </si>
  <si>
    <t>北部農林高等学校</t>
    <rPh sb="3" eb="4">
      <t>リン</t>
    </rPh>
    <rPh sb="4" eb="8">
      <t>コウトウガッコウ</t>
    </rPh>
    <phoneticPr fontId="4"/>
  </si>
  <si>
    <t>名護市字宇茂佐13</t>
    <rPh sb="0" eb="3">
      <t>ナゴシ</t>
    </rPh>
    <rPh sb="3" eb="4">
      <t>アザ</t>
    </rPh>
    <rPh sb="4" eb="7">
      <t>ウムサ</t>
    </rPh>
    <phoneticPr fontId="4"/>
  </si>
  <si>
    <t>905-0006</t>
    <phoneticPr fontId="4"/>
  </si>
  <si>
    <t>0980-52-2634</t>
    <phoneticPr fontId="4"/>
  </si>
  <si>
    <t>中部農林高等学校</t>
    <rPh sb="3" eb="4">
      <t>リン</t>
    </rPh>
    <rPh sb="4" eb="8">
      <t>コウトウガッコウ</t>
    </rPh>
    <phoneticPr fontId="4"/>
  </si>
  <si>
    <t>うるま市字田場1570</t>
    <rPh sb="3" eb="4">
      <t>シ</t>
    </rPh>
    <rPh sb="4" eb="5">
      <t>ジ</t>
    </rPh>
    <rPh sb="5" eb="7">
      <t>タバ</t>
    </rPh>
    <phoneticPr fontId="4"/>
  </si>
  <si>
    <t>904-2213</t>
    <phoneticPr fontId="4"/>
  </si>
  <si>
    <t>コザ高等学校</t>
    <rPh sb="2" eb="6">
      <t>コウトウガッコウ</t>
    </rPh>
    <phoneticPr fontId="4"/>
  </si>
  <si>
    <t>沖縄市照屋5-5-1</t>
    <rPh sb="0" eb="3">
      <t>オキナワシ</t>
    </rPh>
    <rPh sb="3" eb="5">
      <t>テルヤ</t>
    </rPh>
    <phoneticPr fontId="4"/>
  </si>
  <si>
    <t>904-0011</t>
    <phoneticPr fontId="4"/>
  </si>
  <si>
    <t>那覇工業高等学校</t>
    <rPh sb="3" eb="4">
      <t>ギョウ</t>
    </rPh>
    <rPh sb="4" eb="8">
      <t>コウトウガッコウ</t>
    </rPh>
    <phoneticPr fontId="4"/>
  </si>
  <si>
    <t>浦添市勢理客4-22-1</t>
    <rPh sb="0" eb="3">
      <t>ウラソエシ</t>
    </rPh>
    <rPh sb="3" eb="6">
      <t>セリキャク</t>
    </rPh>
    <phoneticPr fontId="4"/>
  </si>
  <si>
    <t>901-2122</t>
    <phoneticPr fontId="4"/>
  </si>
  <si>
    <t>那覇商業高等学校</t>
    <rPh sb="3" eb="4">
      <t>ギョウ</t>
    </rPh>
    <rPh sb="4" eb="8">
      <t>コウトウガッコウ</t>
    </rPh>
    <phoneticPr fontId="4"/>
  </si>
  <si>
    <t>那覇市松山1-16-1</t>
    <rPh sb="0" eb="3">
      <t>ナハシ</t>
    </rPh>
    <rPh sb="3" eb="5">
      <t>マツヤマ</t>
    </rPh>
    <phoneticPr fontId="4"/>
  </si>
  <si>
    <t>900-0032</t>
    <phoneticPr fontId="4"/>
  </si>
  <si>
    <t>八重山商工高等学校</t>
    <rPh sb="2" eb="3">
      <t>ヤマ</t>
    </rPh>
    <rPh sb="5" eb="9">
      <t>コウトウガッコウ</t>
    </rPh>
    <phoneticPr fontId="4"/>
  </si>
  <si>
    <t>石垣市真栄里180</t>
    <rPh sb="0" eb="3">
      <t>イシガキシ</t>
    </rPh>
    <rPh sb="3" eb="6">
      <t>マエザト</t>
    </rPh>
    <phoneticPr fontId="4"/>
  </si>
  <si>
    <t>907-0002</t>
    <phoneticPr fontId="4"/>
  </si>
  <si>
    <t>那覇市泊3-19-2</t>
    <rPh sb="0" eb="3">
      <t>ナハシ</t>
    </rPh>
    <rPh sb="3" eb="4">
      <t>トマリ</t>
    </rPh>
    <phoneticPr fontId="4"/>
  </si>
  <si>
    <t>エナジックスポーツ高等学院</t>
    <rPh sb="9" eb="13">
      <t>コウトウガクイン</t>
    </rPh>
    <phoneticPr fontId="4"/>
  </si>
  <si>
    <t>砲丸投</t>
    <rPh sb="0" eb="3">
      <t>ホウガンナ</t>
    </rPh>
    <phoneticPr fontId="4"/>
  </si>
  <si>
    <t>098-973-3578</t>
    <phoneticPr fontId="4"/>
  </si>
  <si>
    <t>098-937-3563</t>
    <phoneticPr fontId="4"/>
  </si>
  <si>
    <t>098-877-6144</t>
    <phoneticPr fontId="4"/>
  </si>
  <si>
    <t>098-866-6555</t>
    <phoneticPr fontId="4"/>
  </si>
  <si>
    <t>0980-82-3892</t>
    <phoneticPr fontId="4"/>
  </si>
  <si>
    <t>098-868-1237</t>
    <phoneticPr fontId="4"/>
  </si>
  <si>
    <t>900-8610</t>
    <phoneticPr fontId="4"/>
  </si>
  <si>
    <t>泊高等学校　通信制</t>
    <rPh sb="0" eb="1">
      <t>トマリ</t>
    </rPh>
    <rPh sb="1" eb="3">
      <t>コウトウ</t>
    </rPh>
    <rPh sb="3" eb="5">
      <t>ガッコウ</t>
    </rPh>
    <rPh sb="6" eb="8">
      <t>ツウシン</t>
    </rPh>
    <rPh sb="8" eb="9">
      <t>セイ</t>
    </rPh>
    <phoneticPr fontId="4"/>
  </si>
  <si>
    <t>泊高等学校　午前部</t>
    <rPh sb="0" eb="1">
      <t>トマリ</t>
    </rPh>
    <rPh sb="1" eb="5">
      <t>コウトウガッコウ</t>
    </rPh>
    <rPh sb="6" eb="8">
      <t>ゴゼン</t>
    </rPh>
    <rPh sb="8" eb="9">
      <t>ブ</t>
    </rPh>
    <phoneticPr fontId="4"/>
  </si>
  <si>
    <t>泊高等学校　夜間部</t>
    <rPh sb="0" eb="1">
      <t>トマリ</t>
    </rPh>
    <rPh sb="1" eb="5">
      <t>コウトウガッコウ</t>
    </rPh>
    <rPh sb="6" eb="8">
      <t>ヤカン</t>
    </rPh>
    <rPh sb="8" eb="9">
      <t>ブ</t>
    </rPh>
    <phoneticPr fontId="4"/>
  </si>
  <si>
    <t>904-0032</t>
    <phoneticPr fontId="4"/>
  </si>
  <si>
    <t>沖縄市諸見里3-7-1</t>
    <rPh sb="0" eb="3">
      <t>オキナワシ</t>
    </rPh>
    <rPh sb="3" eb="6">
      <t>モロミザト</t>
    </rPh>
    <phoneticPr fontId="4"/>
  </si>
  <si>
    <t>098-931-1003</t>
    <phoneticPr fontId="4"/>
  </si>
  <si>
    <t>星槎国際高等学校</t>
    <rPh sb="0" eb="1">
      <t>セイ</t>
    </rPh>
    <rPh sb="2" eb="4">
      <t>コクサイ</t>
    </rPh>
    <rPh sb="4" eb="8">
      <t>コウトウガッコウ</t>
    </rPh>
    <phoneticPr fontId="4"/>
  </si>
  <si>
    <t>宜野湾高等学校</t>
    <rPh sb="0" eb="3">
      <t>ギノワン</t>
    </rPh>
    <rPh sb="3" eb="7">
      <t>コウトウガッコウ</t>
    </rPh>
    <phoneticPr fontId="4"/>
  </si>
  <si>
    <t>宜野湾市真志喜2-25-1</t>
    <phoneticPr fontId="1"/>
  </si>
  <si>
    <t>098-879-1020</t>
    <phoneticPr fontId="1"/>
  </si>
  <si>
    <t>900-0034</t>
    <phoneticPr fontId="4"/>
  </si>
  <si>
    <t>那覇市東町23-1</t>
    <rPh sb="0" eb="3">
      <t>ナハシ</t>
    </rPh>
    <rPh sb="3" eb="4">
      <t>ヒガシ</t>
    </rPh>
    <rPh sb="4" eb="5">
      <t>マチ</t>
    </rPh>
    <phoneticPr fontId="4"/>
  </si>
  <si>
    <t>098-863-0936</t>
    <phoneticPr fontId="4"/>
  </si>
  <si>
    <t>ＫＢＣ未来高等学校</t>
    <rPh sb="3" eb="5">
      <t>ミライ</t>
    </rPh>
    <rPh sb="5" eb="9">
      <t>コウトウガッコウ</t>
    </rPh>
    <phoneticPr fontId="4"/>
  </si>
  <si>
    <t>098-923-2286</t>
    <phoneticPr fontId="1"/>
  </si>
  <si>
    <t>沖縄市胡屋2-6-17</t>
    <rPh sb="0" eb="3">
      <t>オキナワシ</t>
    </rPh>
    <rPh sb="3" eb="5">
      <t>ゴヤ</t>
    </rPh>
    <phoneticPr fontId="1"/>
  </si>
  <si>
    <t>904-0021</t>
    <phoneticPr fontId="1"/>
  </si>
  <si>
    <t>仙台育英学園高等学校</t>
    <rPh sb="6" eb="10">
      <t>コウトウガッコウ</t>
    </rPh>
    <phoneticPr fontId="1"/>
  </si>
  <si>
    <t>日本ウェルネス高等学校</t>
    <rPh sb="0" eb="2">
      <t>ニホン</t>
    </rPh>
    <rPh sb="7" eb="11">
      <t>コウトウガッコウ</t>
    </rPh>
    <phoneticPr fontId="4"/>
  </si>
  <si>
    <t>904-1103</t>
    <phoneticPr fontId="4"/>
  </si>
  <si>
    <t>098-901-7630</t>
    <phoneticPr fontId="4"/>
  </si>
  <si>
    <t>鹿島朝日高等学校</t>
    <rPh sb="0" eb="2">
      <t>カシマ</t>
    </rPh>
    <rPh sb="2" eb="4">
      <t>アサヒ</t>
    </rPh>
    <rPh sb="4" eb="8">
      <t>コウトウガッコウ</t>
    </rPh>
    <phoneticPr fontId="4"/>
  </si>
  <si>
    <t>900-0012</t>
    <phoneticPr fontId="1"/>
  </si>
  <si>
    <t>沖縄市海邦 1-22-13</t>
    <phoneticPr fontId="4"/>
  </si>
  <si>
    <t>那覇市泊1-4-13</t>
    <rPh sb="0" eb="3">
      <t>ナハシ</t>
    </rPh>
    <rPh sb="3" eb="4">
      <t>トマリ</t>
    </rPh>
    <phoneticPr fontId="1"/>
  </si>
  <si>
    <t>098-869-4036</t>
    <phoneticPr fontId="1"/>
  </si>
  <si>
    <t>クラーク記念国際高等学校</t>
    <rPh sb="4" eb="6">
      <t>キネン</t>
    </rPh>
    <rPh sb="6" eb="8">
      <t>コクサイ</t>
    </rPh>
    <rPh sb="8" eb="12">
      <t>コウトウガッコウ</t>
    </rPh>
    <phoneticPr fontId="4"/>
  </si>
  <si>
    <t>那覇市大道5-1</t>
    <rPh sb="0" eb="3">
      <t>ナハシ</t>
    </rPh>
    <rPh sb="3" eb="5">
      <t>ダイドウ</t>
    </rPh>
    <phoneticPr fontId="4"/>
  </si>
  <si>
    <t>098-885-5312</t>
    <phoneticPr fontId="4"/>
  </si>
  <si>
    <t>902-0066</t>
    <phoneticPr fontId="4"/>
  </si>
  <si>
    <t>905-2266</t>
    <phoneticPr fontId="1"/>
  </si>
  <si>
    <t>名護市瀬嵩296</t>
    <rPh sb="0" eb="3">
      <t>ナゴシ</t>
    </rPh>
    <rPh sb="3" eb="5">
      <t>セダケ</t>
    </rPh>
    <phoneticPr fontId="1"/>
  </si>
  <si>
    <t>0980-45-9022</t>
    <phoneticPr fontId="1"/>
  </si>
  <si>
    <t>略称</t>
    <rPh sb="0" eb="2">
      <t>リャクショウ</t>
    </rPh>
    <phoneticPr fontId="4"/>
  </si>
  <si>
    <t>北部農林</t>
    <rPh sb="0" eb="2">
      <t>ホクブ</t>
    </rPh>
    <rPh sb="2" eb="4">
      <t>ノウリン</t>
    </rPh>
    <phoneticPr fontId="1"/>
  </si>
  <si>
    <t>中部農林</t>
    <rPh sb="0" eb="2">
      <t>チュウブ</t>
    </rPh>
    <rPh sb="2" eb="4">
      <t>ノウリン</t>
    </rPh>
    <phoneticPr fontId="1"/>
  </si>
  <si>
    <t>コザ</t>
    <phoneticPr fontId="1"/>
  </si>
  <si>
    <t>那覇工業</t>
    <rPh sb="0" eb="4">
      <t>ナハコウギョウ</t>
    </rPh>
    <phoneticPr fontId="1"/>
  </si>
  <si>
    <t>那覇商業</t>
    <rPh sb="0" eb="2">
      <t>ナハ</t>
    </rPh>
    <rPh sb="2" eb="4">
      <t>ショウギョウ</t>
    </rPh>
    <phoneticPr fontId="1"/>
  </si>
  <si>
    <t>八重山商工</t>
    <rPh sb="0" eb="5">
      <t>ヤエヤマショウコウ</t>
    </rPh>
    <phoneticPr fontId="1"/>
  </si>
  <si>
    <t>泊通信</t>
    <rPh sb="0" eb="1">
      <t>トマリ</t>
    </rPh>
    <rPh sb="1" eb="3">
      <t>ツウシン</t>
    </rPh>
    <phoneticPr fontId="1"/>
  </si>
  <si>
    <t>泊午前</t>
    <rPh sb="0" eb="1">
      <t>トマリ</t>
    </rPh>
    <rPh sb="1" eb="3">
      <t>ゴゼン</t>
    </rPh>
    <phoneticPr fontId="1"/>
  </si>
  <si>
    <t>泊夜間</t>
    <rPh sb="0" eb="3">
      <t>トマリヤカン</t>
    </rPh>
    <phoneticPr fontId="1"/>
  </si>
  <si>
    <t>星槎</t>
    <rPh sb="0" eb="2">
      <t>セイサ</t>
    </rPh>
    <phoneticPr fontId="1"/>
  </si>
  <si>
    <t>宜野湾</t>
    <rPh sb="0" eb="3">
      <t>ギノワン</t>
    </rPh>
    <phoneticPr fontId="1"/>
  </si>
  <si>
    <t>ＫＢＣ</t>
    <phoneticPr fontId="4"/>
  </si>
  <si>
    <t>仙台育英</t>
    <rPh sb="0" eb="4">
      <t>センダイイクエイ</t>
    </rPh>
    <phoneticPr fontId="1"/>
  </si>
  <si>
    <t>ウェルネス</t>
    <phoneticPr fontId="1"/>
  </si>
  <si>
    <t>鹿島朝日</t>
    <rPh sb="0" eb="2">
      <t>カシマ</t>
    </rPh>
    <rPh sb="2" eb="4">
      <t>アサヒ</t>
    </rPh>
    <phoneticPr fontId="1"/>
  </si>
  <si>
    <t>クラーク</t>
    <phoneticPr fontId="1"/>
  </si>
  <si>
    <t>エナジック</t>
    <phoneticPr fontId="1"/>
  </si>
  <si>
    <t>瑞穂МＳＣ高等学校</t>
    <rPh sb="0" eb="2">
      <t>ミズホ</t>
    </rPh>
    <rPh sb="5" eb="9">
      <t>コウトウガッコウ</t>
    </rPh>
    <phoneticPr fontId="4"/>
  </si>
  <si>
    <t>瑞穂МＳＣ</t>
    <rPh sb="0" eb="2">
      <t>ミズホ</t>
    </rPh>
    <phoneticPr fontId="1"/>
  </si>
  <si>
    <t>907-0014</t>
    <phoneticPr fontId="1"/>
  </si>
  <si>
    <t>石垣市新栄町6-18</t>
    <rPh sb="0" eb="3">
      <t>イシガキシ</t>
    </rPh>
    <rPh sb="3" eb="6">
      <t>シンエイマチ</t>
    </rPh>
    <phoneticPr fontId="4"/>
  </si>
  <si>
    <t>0120-555-720</t>
    <phoneticPr fontId="1"/>
  </si>
  <si>
    <t>令和６年度　沖縄県高等学校定時制通信制夏季体育大会</t>
    <rPh sb="0" eb="1">
      <t>レイ</t>
    </rPh>
    <rPh sb="1" eb="2">
      <t>ワ</t>
    </rPh>
    <rPh sb="3" eb="5">
      <t>ネンド</t>
    </rPh>
    <rPh sb="4" eb="5">
      <t>ド</t>
    </rPh>
    <rPh sb="5" eb="7">
      <t>ヘイネンド</t>
    </rPh>
    <rPh sb="6" eb="9">
      <t>オキナワケン</t>
    </rPh>
    <rPh sb="9" eb="11">
      <t>コウトウ</t>
    </rPh>
    <rPh sb="11" eb="13">
      <t>ガッコウ</t>
    </rPh>
    <rPh sb="13" eb="16">
      <t>テイジセイ</t>
    </rPh>
    <rPh sb="16" eb="19">
      <t>ツウシンセイ</t>
    </rPh>
    <rPh sb="19" eb="21">
      <t>カキ</t>
    </rPh>
    <rPh sb="21" eb="23">
      <t>タイイク</t>
    </rPh>
    <rPh sb="23" eb="25">
      <t>タイカイ</t>
    </rPh>
    <phoneticPr fontId="4"/>
  </si>
  <si>
    <t>陸上競技（女子）申込用紙</t>
    <rPh sb="0" eb="2">
      <t>リクジョウ</t>
    </rPh>
    <rPh sb="2" eb="4">
      <t>キョウギ</t>
    </rPh>
    <rPh sb="5" eb="7">
      <t>ジョシ</t>
    </rPh>
    <rPh sb="8" eb="10">
      <t>モウシコミ</t>
    </rPh>
    <rPh sb="10" eb="12">
      <t>ヨウシ</t>
    </rPh>
    <phoneticPr fontId="1"/>
  </si>
  <si>
    <t>陸上競技（男子）申込用紙</t>
    <rPh sb="0" eb="4">
      <t>リクジョウキョウギ</t>
    </rPh>
    <rPh sb="5" eb="7">
      <t>ダンシ</t>
    </rPh>
    <rPh sb="8" eb="12">
      <t>モウシコミヨウシ</t>
    </rPh>
    <phoneticPr fontId="1"/>
  </si>
  <si>
    <t>学校
番号</t>
    <rPh sb="0" eb="2">
      <t>ガッコウ</t>
    </rPh>
    <rPh sb="3" eb="5">
      <t>バンゴウ</t>
    </rPh>
    <phoneticPr fontId="1"/>
  </si>
  <si>
    <t>三段跳</t>
    <rPh sb="0" eb="3">
      <t>サンダントビ</t>
    </rPh>
    <phoneticPr fontId="1"/>
  </si>
  <si>
    <t xml:space="preserve">      ※１部提出してください。</t>
    <rPh sb="8" eb="9">
      <t>ブ</t>
    </rPh>
    <rPh sb="9" eb="11">
      <t>テイシュツ</t>
    </rPh>
    <phoneticPr fontId="4"/>
  </si>
  <si>
    <t>種目</t>
    <rPh sb="0" eb="2">
      <t>シュモク</t>
    </rPh>
    <phoneticPr fontId="1"/>
  </si>
  <si>
    <t>１．学校番号を入力　→10通りの番号が表示</t>
    <rPh sb="2" eb="4">
      <t>ガッコウ</t>
    </rPh>
    <rPh sb="4" eb="6">
      <t>バンゴウ</t>
    </rPh>
    <rPh sb="7" eb="9">
      <t>ニュウリョク</t>
    </rPh>
    <rPh sb="13" eb="14">
      <t>トオ</t>
    </rPh>
    <rPh sb="16" eb="18">
      <t>バンゴウ</t>
    </rPh>
    <rPh sb="19" eb="21">
      <t>ヒョウジ</t>
    </rPh>
    <phoneticPr fontId="1"/>
  </si>
  <si>
    <t>１．「男子選手」「女子選手」シートに申込生徒のアスリートビブスを入力</t>
    <rPh sb="3" eb="5">
      <t>ダンシ</t>
    </rPh>
    <rPh sb="5" eb="7">
      <t>センシュ</t>
    </rPh>
    <rPh sb="9" eb="11">
      <t>ジョシ</t>
    </rPh>
    <rPh sb="11" eb="13">
      <t>センシュ</t>
    </rPh>
    <rPh sb="18" eb="20">
      <t>モウシコミ</t>
    </rPh>
    <rPh sb="20" eb="22">
      <t>セイト</t>
    </rPh>
    <rPh sb="32" eb="34">
      <t>ニュウリョク</t>
    </rPh>
    <phoneticPr fontId="1"/>
  </si>
  <si>
    <t>２．氏名、フリガナ、学年を入力</t>
    <rPh sb="2" eb="4">
      <t>シメイ</t>
    </rPh>
    <rPh sb="10" eb="12">
      <t>ガクネン</t>
    </rPh>
    <rPh sb="13" eb="15">
      <t>ニュウリョク</t>
    </rPh>
    <phoneticPr fontId="1"/>
  </si>
  <si>
    <t>　→同一種目に同一ビブスナンバーの選手が登録されないよう割り振る（リレー種目を除く）</t>
    <rPh sb="2" eb="4">
      <t>ドウイツ</t>
    </rPh>
    <rPh sb="4" eb="6">
      <t>シュモク</t>
    </rPh>
    <rPh sb="7" eb="9">
      <t>ドウイツ</t>
    </rPh>
    <rPh sb="17" eb="19">
      <t>センシュ</t>
    </rPh>
    <rPh sb="20" eb="22">
      <t>トウロク</t>
    </rPh>
    <rPh sb="28" eb="29">
      <t>ワ</t>
    </rPh>
    <rPh sb="30" eb="31">
      <t>フ</t>
    </rPh>
    <rPh sb="36" eb="38">
      <t>シュモク</t>
    </rPh>
    <rPh sb="39" eb="40">
      <t>ノゾ</t>
    </rPh>
    <phoneticPr fontId="1"/>
  </si>
  <si>
    <t>３．個人種目を選択入力、リレーメンバーは「○」を選択入力</t>
    <rPh sb="2" eb="4">
      <t>コジン</t>
    </rPh>
    <rPh sb="4" eb="6">
      <t>シュモク</t>
    </rPh>
    <rPh sb="7" eb="9">
      <t>センタク</t>
    </rPh>
    <rPh sb="9" eb="11">
      <t>ニュウリョク</t>
    </rPh>
    <rPh sb="24" eb="26">
      <t>センタク</t>
    </rPh>
    <rPh sb="26" eb="28">
      <t>ニュウリョク</t>
    </rPh>
    <phoneticPr fontId="1"/>
  </si>
  <si>
    <t>　→各種目２名以内、各選手２種目までの出場とする（リレー種目を除く）</t>
    <rPh sb="2" eb="5">
      <t>カクシュモク</t>
    </rPh>
    <rPh sb="6" eb="7">
      <t>メイ</t>
    </rPh>
    <rPh sb="7" eb="9">
      <t>イナイ</t>
    </rPh>
    <rPh sb="10" eb="13">
      <t>カクセンシュ</t>
    </rPh>
    <rPh sb="14" eb="16">
      <t>シュモク</t>
    </rPh>
    <rPh sb="19" eb="21">
      <t>シュツジョウ</t>
    </rPh>
    <rPh sb="28" eb="30">
      <t>シュモク</t>
    </rPh>
    <rPh sb="31" eb="32">
      <t>ノゾ</t>
    </rPh>
    <phoneticPr fontId="1"/>
  </si>
  <si>
    <t>４．申込人数が男女各20名を超える場合は、別ファイルを作成　　※ファイル名「学校名②」</t>
    <phoneticPr fontId="1"/>
  </si>
  <si>
    <t>申し込みに関する問い合わせ先</t>
    <rPh sb="0" eb="1">
      <t>モウ</t>
    </rPh>
    <rPh sb="2" eb="3">
      <t>コ</t>
    </rPh>
    <rPh sb="5" eb="6">
      <t>カン</t>
    </rPh>
    <rPh sb="8" eb="9">
      <t>ト</t>
    </rPh>
    <rPh sb="10" eb="11">
      <t>ア</t>
    </rPh>
    <rPh sb="13" eb="14">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</si>
</sst>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36" x14ac:knownFonts="1">
    <font>
      <sz val="12"/>
      <name val="ＭＳ 明朝"/>
      <family val="1"/>
      <charset val="128"/>
    </font>
    <font>
      <sz val="6"/>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9"/>
      <color indexed="81"/>
      <name val="ＭＳ Ｐゴシック"/>
      <family val="3"/>
      <charset val="128"/>
    </font>
    <font>
      <sz val="10"/>
      <name val="ＭＳ Ｐ明朝"/>
      <family val="1"/>
      <charset val="128"/>
    </font>
    <font>
      <sz val="10"/>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b/>
      <sz val="16"/>
      <name val="ＭＳ Ｐゴシック"/>
      <family val="3"/>
      <charset val="128"/>
    </font>
    <font>
      <sz val="12"/>
      <name val="ＭＳ Ｐ明朝"/>
      <family val="1"/>
      <charset val="128"/>
    </font>
    <font>
      <b/>
      <sz val="14"/>
      <name val="ＭＳ Ｐ明朝"/>
      <family val="1"/>
      <charset val="128"/>
    </font>
    <font>
      <b/>
      <sz val="12"/>
      <name val="ＭＳ Ｐ明朝"/>
      <family val="1"/>
      <charset val="128"/>
    </font>
    <font>
      <u/>
      <sz val="13"/>
      <name val="ＭＳ Ｐ明朝"/>
      <family val="1"/>
      <charset val="128"/>
    </font>
    <font>
      <u/>
      <sz val="10"/>
      <name val="ＭＳ Ｐ明朝"/>
      <family val="1"/>
      <charset val="128"/>
    </font>
    <font>
      <b/>
      <sz val="20"/>
      <name val="ＭＳ Ｐ明朝"/>
      <family val="1"/>
      <charset val="128"/>
    </font>
    <font>
      <sz val="11"/>
      <name val="ＭＳ Ｐ明朝"/>
      <family val="1"/>
      <charset val="128"/>
    </font>
    <font>
      <sz val="11"/>
      <color indexed="10"/>
      <name val="ＭＳ Ｐ明朝"/>
      <family val="1"/>
      <charset val="128"/>
    </font>
    <font>
      <sz val="14"/>
      <name val="ＭＳ Ｐ明朝"/>
      <family val="1"/>
      <charset val="128"/>
    </font>
    <font>
      <b/>
      <sz val="10"/>
      <name val="游ゴシック"/>
      <family val="3"/>
      <charset val="128"/>
    </font>
    <font>
      <sz val="9"/>
      <name val="ＭＳ Ｐ明朝"/>
      <family val="1"/>
      <charset val="128"/>
    </font>
    <font>
      <sz val="16"/>
      <name val="ＭＳ Ｐゴシック"/>
      <family val="3"/>
      <charset val="128"/>
    </font>
    <font>
      <b/>
      <sz val="18"/>
      <name val="ＭＳ Ｐゴシック"/>
      <family val="3"/>
      <charset val="128"/>
    </font>
    <font>
      <b/>
      <sz val="11"/>
      <name val="游ゴシック"/>
      <family val="3"/>
      <charset val="128"/>
    </font>
    <font>
      <b/>
      <sz val="11"/>
      <color indexed="10"/>
      <name val="游ゴシック"/>
      <family val="3"/>
      <charset val="128"/>
    </font>
    <font>
      <b/>
      <sz val="11"/>
      <color indexed="10"/>
      <name val="Segoe UI Symbol"/>
      <family val="2"/>
    </font>
    <font>
      <b/>
      <sz val="10"/>
      <color theme="0"/>
      <name val="游ゴシック"/>
      <family val="3"/>
      <charset val="128"/>
    </font>
    <font>
      <b/>
      <sz val="11"/>
      <color rgb="FFFF0000"/>
      <name val="游ゴシック"/>
      <family val="3"/>
      <charset val="128"/>
    </font>
    <font>
      <b/>
      <sz val="11"/>
      <name val="ＭＳ Ｐゴシック"/>
      <family val="3"/>
      <charset val="128"/>
    </font>
    <font>
      <b/>
      <sz val="10"/>
      <name val="ＭＳ Ｐゴシック"/>
      <family val="3"/>
      <charset val="128"/>
    </font>
    <font>
      <b/>
      <sz val="18"/>
      <name val="ＭＳ Ｐ明朝"/>
      <family val="1"/>
      <charset val="128"/>
    </font>
    <font>
      <sz val="18"/>
      <name val="ＭＳ Ｐ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theme="1" tint="0.249977111117893"/>
        <bgColor indexed="64"/>
      </patternFill>
    </fill>
    <fill>
      <patternFill patternType="solid">
        <fgColor indexed="9"/>
        <bgColor indexed="64"/>
      </patternFill>
    </fill>
    <fill>
      <patternFill patternType="solid">
        <fgColor theme="0"/>
        <bgColor indexed="64"/>
      </patternFill>
    </fill>
  </fills>
  <borders count="95">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top style="medium">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diagonal/>
    </border>
  </borders>
  <cellStyleXfs count="3">
    <xf numFmtId="0" fontId="0" fillId="0" borderId="0"/>
    <xf numFmtId="0" fontId="3" fillId="0" borderId="0"/>
    <xf numFmtId="0" fontId="3" fillId="0" borderId="0">
      <alignment vertical="center"/>
    </xf>
  </cellStyleXfs>
  <cellXfs count="236">
    <xf numFmtId="0" fontId="0" fillId="0" borderId="0" xfId="0"/>
    <xf numFmtId="0" fontId="6" fillId="0" borderId="0" xfId="0" applyFont="1" applyAlignment="1">
      <alignment vertical="center"/>
    </xf>
    <xf numFmtId="0" fontId="0" fillId="0" borderId="0" xfId="0" applyAlignment="1">
      <alignment shrinkToFit="1"/>
    </xf>
    <xf numFmtId="0" fontId="3" fillId="0" borderId="0" xfId="0" applyFont="1" applyAlignment="1">
      <alignment shrinkToFit="1"/>
    </xf>
    <xf numFmtId="0" fontId="6" fillId="0" borderId="0" xfId="0" applyFont="1"/>
    <xf numFmtId="0" fontId="3" fillId="0" borderId="0" xfId="1" applyAlignment="1">
      <alignment vertical="center"/>
    </xf>
    <xf numFmtId="0" fontId="11" fillId="0" borderId="0" xfId="1" applyFont="1" applyAlignment="1">
      <alignment horizontal="centerContinuous" vertical="center"/>
    </xf>
    <xf numFmtId="0" fontId="7"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8" fillId="0" borderId="0" xfId="1" applyFont="1" applyAlignment="1">
      <alignment vertical="center"/>
    </xf>
    <xf numFmtId="0" fontId="8" fillId="0" borderId="0" xfId="1" applyFont="1" applyAlignment="1">
      <alignment horizontal="left" vertical="center"/>
    </xf>
    <xf numFmtId="0" fontId="14" fillId="0" borderId="0" xfId="0" applyFont="1"/>
    <xf numFmtId="0" fontId="14" fillId="0" borderId="0" xfId="0" applyFont="1" applyAlignment="1">
      <alignment horizontal="center"/>
    </xf>
    <xf numFmtId="0" fontId="14" fillId="0" borderId="0" xfId="0" applyFont="1" applyAlignment="1">
      <alignment horizontal="right"/>
    </xf>
    <xf numFmtId="0" fontId="17" fillId="0" borderId="0" xfId="0" applyFont="1"/>
    <xf numFmtId="0" fontId="18" fillId="0" borderId="0" xfId="0" applyFont="1"/>
    <xf numFmtId="0" fontId="16" fillId="0" borderId="0" xfId="0" applyFont="1"/>
    <xf numFmtId="0" fontId="21" fillId="0" borderId="0" xfId="0" applyFont="1"/>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20" fillId="0" borderId="1" xfId="0" applyFont="1" applyBorder="1" applyAlignment="1">
      <alignment horizontal="center" vertical="center"/>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27"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4" xfId="0" applyFont="1" applyBorder="1" applyAlignment="1">
      <alignment horizontal="center" vertical="center" shrinkToFit="1"/>
    </xf>
    <xf numFmtId="0" fontId="6" fillId="0" borderId="34" xfId="0" applyFont="1" applyBorder="1" applyAlignment="1">
      <alignment horizontal="center" vertical="center" shrinkToFit="1"/>
    </xf>
    <xf numFmtId="0" fontId="14" fillId="0" borderId="0" xfId="0" applyFont="1" applyAlignment="1" applyProtection="1">
      <alignment vertical="center"/>
      <protection locked="0"/>
    </xf>
    <xf numFmtId="0" fontId="6"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4" fillId="0" borderId="36" xfId="0" applyFont="1" applyBorder="1" applyAlignment="1">
      <alignment vertical="center"/>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20" fillId="0" borderId="0" xfId="0" applyFont="1"/>
    <xf numFmtId="0" fontId="22" fillId="0" borderId="0" xfId="0" applyFont="1" applyAlignment="1">
      <alignment horizontal="center" vertical="center"/>
    </xf>
    <xf numFmtId="0" fontId="6" fillId="0" borderId="39"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50"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14" fillId="0" borderId="0" xfId="0" applyFont="1" applyAlignment="1">
      <alignment vertical="center" wrapText="1"/>
    </xf>
    <xf numFmtId="0" fontId="14" fillId="0" borderId="0" xfId="0" applyFont="1" applyAlignment="1" applyProtection="1">
      <alignment vertical="center" wrapText="1"/>
      <protection locked="0"/>
    </xf>
    <xf numFmtId="0" fontId="14" fillId="0" borderId="0" xfId="0" applyFont="1" applyAlignment="1">
      <alignment horizontal="center" vertical="center" wrapText="1"/>
    </xf>
    <xf numFmtId="0" fontId="6" fillId="0" borderId="0" xfId="0" applyFont="1" applyAlignment="1">
      <alignment horizontal="center"/>
    </xf>
    <xf numFmtId="0" fontId="22" fillId="0" borderId="2" xfId="0" applyFont="1" applyBorder="1"/>
    <xf numFmtId="0" fontId="22" fillId="0" borderId="0" xfId="0" applyFont="1"/>
    <xf numFmtId="0" fontId="22" fillId="0" borderId="2" xfId="0" applyFont="1" applyBorder="1" applyAlignment="1" applyProtection="1">
      <alignment horizontal="right" vertical="center"/>
      <protection locked="0"/>
    </xf>
    <xf numFmtId="177" fontId="12" fillId="0" borderId="0" xfId="1" applyNumberFormat="1" applyFont="1" applyAlignment="1">
      <alignment horizontal="right" vertical="center" shrinkToFit="1"/>
    </xf>
    <xf numFmtId="0" fontId="7" fillId="0" borderId="0" xfId="1" applyFont="1" applyAlignment="1">
      <alignment horizontal="center" vertical="center" shrinkToFit="1"/>
    </xf>
    <xf numFmtId="14" fontId="14" fillId="0" borderId="0" xfId="0" applyNumberFormat="1" applyFont="1" applyAlignment="1">
      <alignment horizontal="center" vertical="center"/>
    </xf>
    <xf numFmtId="176" fontId="22" fillId="0" borderId="0" xfId="0" applyNumberFormat="1" applyFont="1" applyAlignment="1" applyProtection="1">
      <alignment horizontal="center"/>
      <protection locked="0"/>
    </xf>
    <xf numFmtId="0" fontId="11" fillId="0" borderId="0" xfId="1" applyFont="1" applyAlignment="1">
      <alignment horizontal="center" vertical="center"/>
    </xf>
    <xf numFmtId="14" fontId="0" fillId="0" borderId="0" xfId="0" applyNumberFormat="1" applyAlignment="1">
      <alignment shrinkToFit="1"/>
    </xf>
    <xf numFmtId="0" fontId="6" fillId="0" borderId="72"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6" fillId="0" borderId="44"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20" fillId="0" borderId="85" xfId="0" applyFont="1" applyBorder="1" applyAlignment="1">
      <alignment horizontal="center" vertical="center"/>
    </xf>
    <xf numFmtId="0" fontId="6" fillId="0" borderId="48" xfId="0" applyFont="1" applyBorder="1" applyAlignment="1" applyProtection="1">
      <alignment horizontal="center" vertical="center" shrinkToFit="1"/>
      <protection locked="0"/>
    </xf>
    <xf numFmtId="0" fontId="20" fillId="0" borderId="86" xfId="0" applyFont="1" applyBorder="1" applyAlignment="1">
      <alignment horizontal="center" vertical="center"/>
    </xf>
    <xf numFmtId="0" fontId="6" fillId="0" borderId="87" xfId="0" applyFont="1" applyBorder="1" applyAlignment="1" applyProtection="1">
      <alignment horizontal="center" vertical="center" shrinkToFit="1"/>
      <protection locked="0"/>
    </xf>
    <xf numFmtId="0" fontId="6" fillId="0" borderId="88" xfId="0" applyFont="1" applyBorder="1" applyAlignment="1" applyProtection="1">
      <alignment horizontal="center" vertical="center" shrinkToFit="1"/>
      <protection locked="0"/>
    </xf>
    <xf numFmtId="0" fontId="6" fillId="0" borderId="89" xfId="0" applyFont="1" applyBorder="1" applyAlignment="1" applyProtection="1">
      <alignment horizontal="center" vertical="center" shrinkToFit="1"/>
      <protection locked="0"/>
    </xf>
    <xf numFmtId="0" fontId="6" fillId="0" borderId="90" xfId="0" applyFont="1" applyBorder="1" applyAlignment="1" applyProtection="1">
      <alignment horizontal="center" vertical="center" shrinkToFit="1"/>
      <protection locked="0"/>
    </xf>
    <xf numFmtId="0" fontId="6" fillId="0" borderId="92" xfId="0" applyFont="1" applyBorder="1" applyAlignment="1" applyProtection="1">
      <alignment horizontal="center" vertical="center" shrinkToFit="1"/>
      <protection locked="0"/>
    </xf>
    <xf numFmtId="0" fontId="6" fillId="0" borderId="93" xfId="0" applyFont="1" applyBorder="1" applyAlignment="1" applyProtection="1">
      <alignment horizontal="center" vertical="center" shrinkToFit="1"/>
      <protection locked="0"/>
    </xf>
    <xf numFmtId="0" fontId="23" fillId="0" borderId="0" xfId="0" applyFont="1"/>
    <xf numFmtId="0" fontId="23" fillId="0" borderId="0" xfId="0" applyFont="1" applyAlignment="1">
      <alignment vertical="center"/>
    </xf>
    <xf numFmtId="0" fontId="23" fillId="4" borderId="0" xfId="0" applyFont="1" applyFill="1" applyAlignment="1">
      <alignment vertical="center"/>
    </xf>
    <xf numFmtId="0" fontId="23" fillId="4" borderId="0" xfId="0" applyFont="1" applyFill="1"/>
    <xf numFmtId="0" fontId="30" fillId="5" borderId="0" xfId="0" applyFont="1" applyFill="1"/>
    <xf numFmtId="0" fontId="23" fillId="5" borderId="0" xfId="0" applyFont="1" applyFill="1"/>
    <xf numFmtId="0" fontId="27" fillId="0" borderId="0" xfId="0" applyFont="1"/>
    <xf numFmtId="0" fontId="31" fillId="0" borderId="0" xfId="0" applyFont="1"/>
    <xf numFmtId="0" fontId="3" fillId="0" borderId="0" xfId="2">
      <alignment vertical="center"/>
    </xf>
    <xf numFmtId="0" fontId="24" fillId="0" borderId="3" xfId="0" applyFont="1" applyBorder="1" applyAlignment="1">
      <alignment horizontal="center" vertical="center" shrinkToFit="1"/>
    </xf>
    <xf numFmtId="0" fontId="2" fillId="0" borderId="0" xfId="0" applyFont="1" applyAlignment="1">
      <alignment horizontal="center" shrinkToFit="1"/>
    </xf>
    <xf numFmtId="0" fontId="6" fillId="0" borderId="3" xfId="0" applyFont="1" applyBorder="1" applyAlignment="1">
      <alignment horizontal="center" vertical="center" shrinkToFit="1"/>
    </xf>
    <xf numFmtId="0" fontId="24" fillId="6" borderId="3" xfId="0" applyFont="1" applyFill="1" applyBorder="1" applyAlignment="1">
      <alignment horizontal="center" vertical="center" shrinkToFit="1"/>
    </xf>
    <xf numFmtId="0" fontId="24" fillId="0" borderId="3" xfId="0" applyFont="1" applyBorder="1" applyAlignment="1">
      <alignment horizontal="center" vertical="center" wrapText="1" shrinkToFit="1"/>
    </xf>
    <xf numFmtId="0" fontId="11" fillId="0" borderId="2" xfId="1" applyFont="1" applyBorder="1" applyAlignment="1">
      <alignment horizontal="center" vertical="center"/>
    </xf>
    <xf numFmtId="0" fontId="11" fillId="0" borderId="2" xfId="1" applyFont="1" applyBorder="1" applyAlignment="1">
      <alignment vertical="center" shrinkToFit="1"/>
    </xf>
    <xf numFmtId="0" fontId="9" fillId="0" borderId="0" xfId="1" applyFont="1" applyAlignment="1">
      <alignment vertical="center"/>
    </xf>
    <xf numFmtId="0" fontId="6" fillId="0" borderId="72"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1" xfId="0" applyFont="1" applyBorder="1" applyAlignment="1">
      <alignment horizontal="center" vertical="center"/>
    </xf>
    <xf numFmtId="0" fontId="6" fillId="7" borderId="72" xfId="0"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shrinkToFit="1"/>
      <protection locked="0"/>
    </xf>
    <xf numFmtId="0" fontId="6" fillId="7" borderId="42" xfId="0" applyFont="1" applyFill="1" applyBorder="1" applyAlignment="1" applyProtection="1">
      <alignment horizontal="center" vertical="center" shrinkToFit="1"/>
      <protection locked="0"/>
    </xf>
    <xf numFmtId="0" fontId="6" fillId="7" borderId="16" xfId="0" applyFont="1" applyFill="1" applyBorder="1" applyAlignment="1" applyProtection="1">
      <alignment horizontal="center" vertical="center" shrinkToFit="1"/>
      <protection locked="0"/>
    </xf>
    <xf numFmtId="49" fontId="6" fillId="7" borderId="42" xfId="0" applyNumberFormat="1" applyFont="1" applyFill="1" applyBorder="1" applyAlignment="1" applyProtection="1">
      <alignment horizontal="center" vertical="center" shrinkToFit="1"/>
      <protection locked="0"/>
    </xf>
    <xf numFmtId="49" fontId="6" fillId="7" borderId="16" xfId="0" applyNumberFormat="1" applyFont="1" applyFill="1" applyBorder="1" applyAlignment="1" applyProtection="1">
      <alignment horizontal="center" vertical="center" shrinkToFit="1"/>
      <protection locked="0"/>
    </xf>
    <xf numFmtId="0" fontId="6" fillId="7" borderId="13" xfId="0" applyFont="1" applyFill="1" applyBorder="1" applyAlignment="1" applyProtection="1">
      <alignment horizontal="center" vertical="center" shrinkToFit="1"/>
      <protection locked="0"/>
    </xf>
    <xf numFmtId="0" fontId="6" fillId="7" borderId="44" xfId="0" applyFont="1" applyFill="1" applyBorder="1" applyAlignment="1" applyProtection="1">
      <alignment horizontal="center" vertical="center" shrinkToFit="1"/>
      <protection locked="0"/>
    </xf>
    <xf numFmtId="0" fontId="6" fillId="7" borderId="22" xfId="0" applyFont="1" applyFill="1" applyBorder="1" applyAlignment="1" applyProtection="1">
      <alignment horizontal="center" vertical="center" shrinkToFit="1"/>
      <protection locked="0"/>
    </xf>
    <xf numFmtId="49" fontId="6" fillId="7" borderId="44" xfId="0" applyNumberFormat="1" applyFont="1" applyFill="1" applyBorder="1" applyAlignment="1" applyProtection="1">
      <alignment horizontal="center" vertical="center" shrinkToFit="1"/>
      <protection locked="0"/>
    </xf>
    <xf numFmtId="49" fontId="6" fillId="7" borderId="22" xfId="0" applyNumberFormat="1" applyFont="1" applyFill="1" applyBorder="1" applyAlignment="1" applyProtection="1">
      <alignment horizontal="center" vertical="center" shrinkToFit="1"/>
      <protection locked="0"/>
    </xf>
    <xf numFmtId="0" fontId="6" fillId="7" borderId="19" xfId="0" applyFont="1" applyFill="1" applyBorder="1" applyAlignment="1" applyProtection="1">
      <alignment horizontal="center" vertical="center" shrinkToFit="1"/>
      <protection locked="0"/>
    </xf>
    <xf numFmtId="0" fontId="6" fillId="7" borderId="39" xfId="0" applyFont="1" applyFill="1" applyBorder="1" applyAlignment="1" applyProtection="1">
      <alignment horizontal="center" vertical="center" shrinkToFit="1"/>
      <protection locked="0"/>
    </xf>
    <xf numFmtId="0" fontId="6" fillId="7" borderId="40" xfId="0" applyFont="1" applyFill="1" applyBorder="1" applyAlignment="1" applyProtection="1">
      <alignment horizontal="center" vertical="center" shrinkToFit="1"/>
      <protection locked="0"/>
    </xf>
    <xf numFmtId="49" fontId="6" fillId="7" borderId="47" xfId="0" applyNumberFormat="1" applyFont="1" applyFill="1" applyBorder="1" applyAlignment="1" applyProtection="1">
      <alignment horizontal="center" vertical="center" shrinkToFit="1"/>
      <protection locked="0"/>
    </xf>
    <xf numFmtId="49" fontId="6" fillId="7" borderId="40"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shrinkToFit="1"/>
      <protection locked="0"/>
    </xf>
    <xf numFmtId="0" fontId="6" fillId="7" borderId="41" xfId="0" applyFont="1" applyFill="1" applyBorder="1" applyAlignment="1" applyProtection="1">
      <alignment horizontal="center" vertical="center" shrinkToFit="1"/>
      <protection locked="0"/>
    </xf>
    <xf numFmtId="0" fontId="6" fillId="7" borderId="43" xfId="0" applyFont="1" applyFill="1" applyBorder="1" applyAlignment="1" applyProtection="1">
      <alignment horizontal="center" vertical="center" shrinkToFit="1"/>
      <protection locked="0"/>
    </xf>
    <xf numFmtId="0" fontId="6" fillId="7" borderId="46" xfId="0" applyFont="1" applyFill="1" applyBorder="1" applyAlignment="1" applyProtection="1">
      <alignment horizontal="center" vertical="center" shrinkToFit="1"/>
      <protection locked="0"/>
    </xf>
    <xf numFmtId="0" fontId="6" fillId="7" borderId="29" xfId="0" applyFont="1" applyFill="1" applyBorder="1" applyAlignment="1" applyProtection="1">
      <alignment horizontal="center" vertical="center" shrinkToFit="1"/>
      <protection locked="0"/>
    </xf>
    <xf numFmtId="49" fontId="6" fillId="7" borderId="29" xfId="0" applyNumberFormat="1" applyFont="1" applyFill="1" applyBorder="1" applyAlignment="1" applyProtection="1">
      <alignment horizontal="center" vertical="center" shrinkToFit="1"/>
      <protection locked="0"/>
    </xf>
    <xf numFmtId="49" fontId="6" fillId="7" borderId="48" xfId="0" applyNumberFormat="1" applyFont="1" applyFill="1" applyBorder="1" applyAlignment="1" applyProtection="1">
      <alignment horizontal="center" vertical="center" shrinkToFit="1"/>
      <protection locked="0"/>
    </xf>
    <xf numFmtId="0" fontId="6" fillId="7" borderId="49" xfId="0" applyFont="1" applyFill="1" applyBorder="1" applyAlignment="1" applyProtection="1">
      <alignment horizontal="center" vertical="center" shrinkToFit="1"/>
      <protection locked="0"/>
    </xf>
    <xf numFmtId="0" fontId="6" fillId="7" borderId="51" xfId="0" applyFont="1" applyFill="1" applyBorder="1" applyAlignment="1" applyProtection="1">
      <alignment horizontal="center" vertical="center" shrinkToFit="1"/>
      <protection locked="0"/>
    </xf>
    <xf numFmtId="0" fontId="6" fillId="7" borderId="91" xfId="0" applyFont="1" applyFill="1" applyBorder="1" applyAlignment="1" applyProtection="1">
      <alignment horizontal="center" vertical="center" shrinkToFit="1"/>
      <protection locked="0"/>
    </xf>
    <xf numFmtId="0" fontId="6" fillId="7" borderId="52" xfId="0" applyFont="1" applyFill="1" applyBorder="1" applyAlignment="1" applyProtection="1">
      <alignment horizontal="center" vertical="center" shrinkToFit="1"/>
      <protection locked="0"/>
    </xf>
    <xf numFmtId="0" fontId="6" fillId="7" borderId="5" xfId="0" applyFont="1" applyFill="1" applyBorder="1" applyAlignment="1" applyProtection="1">
      <alignment horizontal="center" vertical="center" shrinkToFit="1"/>
      <protection locked="0"/>
    </xf>
    <xf numFmtId="49" fontId="6" fillId="7" borderId="53" xfId="0" applyNumberFormat="1" applyFont="1" applyFill="1" applyBorder="1" applyAlignment="1" applyProtection="1">
      <alignment horizontal="center" vertical="center" shrinkToFit="1"/>
      <protection locked="0"/>
    </xf>
    <xf numFmtId="49" fontId="6" fillId="7" borderId="5"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center" shrinkToFit="1"/>
      <protection locked="0"/>
    </xf>
    <xf numFmtId="0" fontId="14" fillId="0" borderId="35" xfId="0" applyFont="1" applyBorder="1" applyAlignment="1">
      <alignment horizontal="center" vertical="center"/>
    </xf>
    <xf numFmtId="0" fontId="14" fillId="0" borderId="67" xfId="0" applyFont="1" applyBorder="1" applyAlignment="1">
      <alignment horizontal="center" vertical="center"/>
    </xf>
    <xf numFmtId="0" fontId="14" fillId="0" borderId="54" xfId="0" applyFont="1" applyBorder="1" applyAlignment="1">
      <alignment horizontal="center" vertical="center"/>
    </xf>
    <xf numFmtId="0" fontId="16" fillId="0" borderId="0" xfId="0" applyFont="1" applyAlignment="1">
      <alignment horizontal="center" vertical="top" textRotation="255" wrapText="1"/>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4" fillId="0" borderId="60" xfId="0"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5" fillId="0" borderId="38" xfId="0"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20" fillId="0" borderId="64" xfId="0" applyFont="1" applyBorder="1" applyAlignment="1" applyProtection="1">
      <alignment horizontal="center" vertical="center" textRotation="255" wrapText="1"/>
      <protection locked="0"/>
    </xf>
    <xf numFmtId="0" fontId="20" fillId="0" borderId="65" xfId="0" applyFont="1" applyBorder="1" applyAlignment="1" applyProtection="1">
      <alignment horizontal="center" vertical="center" textRotation="255" wrapText="1"/>
      <protection locked="0"/>
    </xf>
    <xf numFmtId="0" fontId="14" fillId="0" borderId="63" xfId="0" applyFont="1" applyBorder="1" applyAlignment="1">
      <alignment horizontal="center"/>
    </xf>
    <xf numFmtId="0" fontId="14" fillId="0" borderId="76" xfId="0" applyFont="1" applyBorder="1" applyAlignment="1">
      <alignment horizontal="center" vertical="center" shrinkToFit="1"/>
    </xf>
    <xf numFmtId="0" fontId="14" fillId="0" borderId="77" xfId="0" applyFont="1" applyBorder="1" applyAlignment="1">
      <alignment horizontal="center" vertical="center" shrinkToFit="1"/>
    </xf>
    <xf numFmtId="0" fontId="19" fillId="7" borderId="78" xfId="0" applyFont="1" applyFill="1" applyBorder="1" applyAlignment="1" applyProtection="1">
      <alignment horizontal="center" vertical="center"/>
      <protection locked="0"/>
    </xf>
    <xf numFmtId="0" fontId="19" fillId="7" borderId="79" xfId="0" applyFont="1" applyFill="1" applyBorder="1" applyAlignment="1" applyProtection="1">
      <alignment horizontal="center" vertical="center"/>
      <protection locked="0"/>
    </xf>
    <xf numFmtId="0" fontId="19" fillId="7" borderId="80" xfId="0" applyFont="1" applyFill="1" applyBorder="1" applyAlignment="1" applyProtection="1">
      <alignment horizontal="center" vertical="center"/>
      <protection locked="0"/>
    </xf>
    <xf numFmtId="0" fontId="19" fillId="7" borderId="56" xfId="0" applyFont="1" applyFill="1" applyBorder="1" applyAlignment="1" applyProtection="1">
      <alignment horizontal="center" vertical="center"/>
      <protection locked="0"/>
    </xf>
    <xf numFmtId="0" fontId="20" fillId="0" borderId="64" xfId="0" applyFont="1" applyBorder="1" applyAlignment="1">
      <alignment horizontal="center" vertical="center" wrapText="1" shrinkToFit="1"/>
    </xf>
    <xf numFmtId="0" fontId="14" fillId="0" borderId="65" xfId="0" applyFont="1" applyBorder="1" applyAlignment="1">
      <alignment horizontal="center" vertical="center" wrapText="1" shrinkToFit="1"/>
    </xf>
    <xf numFmtId="0" fontId="14" fillId="0" borderId="83" xfId="0" applyFont="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34" fillId="0" borderId="0" xfId="0" applyFont="1" applyAlignment="1">
      <alignment horizontal="center"/>
    </xf>
    <xf numFmtId="0" fontId="14" fillId="0" borderId="66" xfId="0" applyFont="1" applyBorder="1" applyAlignment="1">
      <alignment horizontal="center"/>
    </xf>
    <xf numFmtId="0" fontId="24" fillId="0" borderId="94" xfId="0" applyFont="1" applyBorder="1" applyAlignment="1">
      <alignment horizontal="center" vertical="center" wrapText="1" shrinkToFit="1"/>
    </xf>
    <xf numFmtId="0" fontId="24" fillId="0" borderId="77" xfId="0" applyFont="1" applyBorder="1" applyAlignment="1">
      <alignment horizontal="center" vertical="center" shrinkToFit="1"/>
    </xf>
    <xf numFmtId="0" fontId="20" fillId="0" borderId="7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2" fillId="0" borderId="2" xfId="0" applyFont="1" applyBorder="1" applyAlignment="1">
      <alignment horizontal="center" shrinkToFit="1"/>
    </xf>
    <xf numFmtId="176" fontId="22" fillId="0" borderId="0" xfId="0" applyNumberFormat="1" applyFont="1" applyAlignment="1" applyProtection="1">
      <alignment horizontal="center"/>
      <protection locked="0"/>
    </xf>
    <xf numFmtId="0" fontId="22" fillId="0" borderId="2" xfId="0" applyFont="1" applyBorder="1" applyAlignment="1" applyProtection="1">
      <alignment horizontal="center"/>
      <protection locked="0"/>
    </xf>
    <xf numFmtId="0" fontId="15" fillId="0" borderId="67" xfId="0" applyFont="1" applyBorder="1" applyAlignment="1">
      <alignment horizontal="left" vertical="center"/>
    </xf>
    <xf numFmtId="0" fontId="6" fillId="0" borderId="70" xfId="0" applyFont="1" applyBorder="1" applyAlignment="1">
      <alignment horizontal="center" vertical="center" wrapText="1"/>
    </xf>
    <xf numFmtId="0" fontId="6" fillId="0" borderId="62" xfId="0" applyFont="1" applyBorder="1" applyAlignment="1">
      <alignment horizontal="center" vertical="center" wrapText="1"/>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0" borderId="73" xfId="0" applyFont="1" applyBorder="1" applyAlignment="1">
      <alignment horizontal="center" vertical="center" textRotation="255"/>
    </xf>
    <xf numFmtId="0" fontId="20" fillId="0" borderId="65" xfId="0" applyFont="1" applyBorder="1" applyAlignment="1">
      <alignment horizontal="center" vertical="center" textRotation="255"/>
    </xf>
    <xf numFmtId="0" fontId="20"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74" xfId="0" applyFont="1" applyBorder="1" applyAlignment="1">
      <alignment horizontal="center" vertical="center" wrapText="1"/>
    </xf>
    <xf numFmtId="0" fontId="20" fillId="0" borderId="75" xfId="0" applyFont="1" applyBorder="1" applyAlignment="1">
      <alignment horizontal="center"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0" xfId="0" applyFont="1" applyAlignment="1">
      <alignment horizontal="center" vertical="center"/>
    </xf>
    <xf numFmtId="0" fontId="22" fillId="0" borderId="2" xfId="0" applyFont="1" applyBorder="1" applyAlignment="1" applyProtection="1">
      <alignment horizontal="left"/>
      <protection locked="0"/>
    </xf>
    <xf numFmtId="0" fontId="7" fillId="0" borderId="3" xfId="1" applyFont="1" applyBorder="1" applyAlignment="1">
      <alignment horizontal="center" vertical="center" shrinkToFit="1"/>
    </xf>
    <xf numFmtId="0" fontId="10" fillId="0" borderId="0" xfId="1" applyFont="1" applyAlignment="1">
      <alignment horizontal="center" vertical="center"/>
    </xf>
    <xf numFmtId="0" fontId="10" fillId="0" borderId="66" xfId="1" applyFont="1" applyBorder="1" applyAlignment="1">
      <alignment horizontal="center" vertical="center"/>
    </xf>
    <xf numFmtId="176" fontId="11" fillId="0" borderId="2" xfId="1" applyNumberFormat="1" applyFont="1" applyBorder="1" applyAlignment="1">
      <alignment horizontal="center" vertical="center"/>
    </xf>
    <xf numFmtId="0" fontId="11" fillId="0" borderId="2" xfId="1" applyFont="1" applyBorder="1" applyAlignment="1">
      <alignment horizontal="center" vertical="center"/>
    </xf>
    <xf numFmtId="177" fontId="25" fillId="0" borderId="3" xfId="1" applyNumberFormat="1" applyFont="1" applyBorder="1" applyAlignment="1">
      <alignment horizontal="center" vertical="center" shrinkToFit="1"/>
    </xf>
    <xf numFmtId="0" fontId="32" fillId="2" borderId="3" xfId="1" applyFont="1" applyFill="1" applyBorder="1" applyAlignment="1">
      <alignment horizontal="center" vertical="center" shrinkToFit="1"/>
    </xf>
    <xf numFmtId="0" fontId="33" fillId="2" borderId="3" xfId="1" applyFont="1" applyFill="1" applyBorder="1" applyAlignment="1">
      <alignment horizontal="center" vertical="center" shrinkToFit="1"/>
    </xf>
    <xf numFmtId="0" fontId="11" fillId="0" borderId="2" xfId="1" applyFont="1" applyBorder="1" applyAlignment="1">
      <alignment horizontal="left" vertical="center"/>
    </xf>
    <xf numFmtId="0" fontId="9" fillId="0" borderId="0" xfId="1" applyFont="1" applyAlignment="1">
      <alignment horizontal="center" vertical="center"/>
    </xf>
    <xf numFmtId="0" fontId="8" fillId="0" borderId="0" xfId="1" applyFont="1" applyAlignment="1">
      <alignment horizontal="right" vertical="center"/>
    </xf>
    <xf numFmtId="0" fontId="8" fillId="0" borderId="66" xfId="1" applyFont="1" applyBorder="1" applyAlignment="1">
      <alignment horizontal="right" vertical="center"/>
    </xf>
    <xf numFmtId="0" fontId="13" fillId="3" borderId="35" xfId="1" applyFont="1" applyFill="1" applyBorder="1" applyAlignment="1">
      <alignment horizontal="center" vertical="center"/>
    </xf>
    <xf numFmtId="0" fontId="13" fillId="3" borderId="36" xfId="1" applyFont="1" applyFill="1" applyBorder="1" applyAlignment="1">
      <alignment horizontal="center" vertical="center"/>
    </xf>
    <xf numFmtId="177" fontId="26" fillId="0" borderId="35" xfId="1" applyNumberFormat="1" applyFont="1" applyBorder="1" applyAlignment="1">
      <alignment horizontal="center" vertical="center"/>
    </xf>
    <xf numFmtId="177" fontId="26" fillId="0" borderId="36" xfId="1" applyNumberFormat="1" applyFont="1" applyBorder="1" applyAlignment="1">
      <alignment horizontal="center" vertical="center"/>
    </xf>
    <xf numFmtId="0" fontId="16" fillId="0" borderId="0" xfId="0" applyFont="1" applyAlignment="1">
      <alignment horizontal="center" vertical="center" shrinkToFit="1"/>
    </xf>
    <xf numFmtId="0" fontId="24" fillId="0" borderId="3" xfId="0" applyFont="1" applyBorder="1" applyAlignment="1">
      <alignment horizontal="center" vertical="center" shrinkToFit="1"/>
    </xf>
  </cellXfs>
  <cellStyles count="3">
    <cellStyle name="標準" xfId="0" builtinId="0"/>
    <cellStyle name="標準 2" xfId="1" xr:uid="{00000000-0005-0000-0000-000001000000}"/>
    <cellStyle name="標準 3" xfId="2" xr:uid="{B3F2E610-9BFE-4652-AE71-9CDD3D10B773}"/>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26"/>
  <sheetViews>
    <sheetView tabSelected="1" zoomScale="90" zoomScaleNormal="90" workbookViewId="0"/>
  </sheetViews>
  <sheetFormatPr defaultColWidth="7.5" defaultRowHeight="20.25" customHeight="1" x14ac:dyDescent="0.4"/>
  <cols>
    <col min="1" max="16384" width="7.5" style="103"/>
  </cols>
  <sheetData>
    <row r="1" spans="1:10" ht="20.25" customHeight="1" x14ac:dyDescent="0.4">
      <c r="A1" s="107" t="s">
        <v>77</v>
      </c>
      <c r="B1" s="107"/>
      <c r="C1" s="107"/>
      <c r="D1" s="107"/>
      <c r="E1" s="107"/>
      <c r="F1" s="107"/>
      <c r="G1" s="107"/>
      <c r="H1" s="107"/>
      <c r="I1" s="107"/>
      <c r="J1" s="108"/>
    </row>
    <row r="3" spans="1:10" ht="20.25" customHeight="1" x14ac:dyDescent="0.4">
      <c r="A3" s="103" t="s">
        <v>61</v>
      </c>
    </row>
    <row r="4" spans="1:10" ht="20.25" customHeight="1" x14ac:dyDescent="0.4">
      <c r="A4" s="103" t="s">
        <v>79</v>
      </c>
    </row>
    <row r="5" spans="1:10" ht="20.25" customHeight="1" x14ac:dyDescent="0.4">
      <c r="A5" s="103" t="s">
        <v>76</v>
      </c>
    </row>
    <row r="7" spans="1:10" ht="20.25" customHeight="1" x14ac:dyDescent="0.4">
      <c r="A7" s="103" t="s">
        <v>62</v>
      </c>
    </row>
    <row r="8" spans="1:10" ht="20.25" customHeight="1" x14ac:dyDescent="0.4">
      <c r="A8" s="103" t="s">
        <v>224</v>
      </c>
    </row>
    <row r="9" spans="1:10" ht="20.25" customHeight="1" x14ac:dyDescent="0.4">
      <c r="A9" s="103" t="s">
        <v>226</v>
      </c>
    </row>
    <row r="10" spans="1:10" ht="20.25" customHeight="1" x14ac:dyDescent="0.4">
      <c r="A10" s="103" t="s">
        <v>225</v>
      </c>
    </row>
    <row r="11" spans="1:10" ht="20.25" customHeight="1" x14ac:dyDescent="0.4">
      <c r="A11" s="103" t="s">
        <v>227</v>
      </c>
    </row>
    <row r="12" spans="1:10" ht="20.25" customHeight="1" x14ac:dyDescent="0.4">
      <c r="A12" s="103" t="s">
        <v>228</v>
      </c>
    </row>
    <row r="13" spans="1:10" ht="20.25" customHeight="1" x14ac:dyDescent="0.4">
      <c r="A13" s="103" t="s">
        <v>229</v>
      </c>
    </row>
    <row r="15" spans="1:10" ht="20.25" customHeight="1" x14ac:dyDescent="0.4">
      <c r="A15" s="103" t="s">
        <v>80</v>
      </c>
    </row>
    <row r="16" spans="1:10" ht="20.25" customHeight="1" x14ac:dyDescent="0.4">
      <c r="A16" s="103" t="s">
        <v>223</v>
      </c>
    </row>
    <row r="17" spans="1:5" ht="20.25" customHeight="1" x14ac:dyDescent="0.4">
      <c r="A17" s="103" t="s">
        <v>84</v>
      </c>
    </row>
    <row r="20" spans="1:5" ht="20.25" customHeight="1" x14ac:dyDescent="0.45">
      <c r="A20" s="110" t="s">
        <v>85</v>
      </c>
    </row>
    <row r="21" spans="1:5" ht="20.25" customHeight="1" x14ac:dyDescent="0.45">
      <c r="A21" s="109"/>
    </row>
    <row r="22" spans="1:5" s="104" customFormat="1" ht="20.25" customHeight="1" x14ac:dyDescent="0.2">
      <c r="B22" s="105" t="s">
        <v>230</v>
      </c>
      <c r="C22" s="105"/>
      <c r="D22" s="105"/>
      <c r="E22" s="105"/>
    </row>
    <row r="23" spans="1:5" s="104" customFormat="1" ht="20.25" customHeight="1" x14ac:dyDescent="0.2">
      <c r="B23" s="105" t="s">
        <v>63</v>
      </c>
      <c r="C23" s="105"/>
      <c r="D23" s="105"/>
      <c r="E23" s="105"/>
    </row>
    <row r="24" spans="1:5" s="104" customFormat="1" ht="20.25" customHeight="1" x14ac:dyDescent="0.2">
      <c r="B24" s="105" t="s">
        <v>70</v>
      </c>
      <c r="C24" s="105"/>
      <c r="D24" s="105"/>
      <c r="E24" s="105"/>
    </row>
    <row r="25" spans="1:5" ht="20.25" customHeight="1" x14ac:dyDescent="0.4">
      <c r="B25" s="106" t="s">
        <v>71</v>
      </c>
      <c r="C25" s="106"/>
      <c r="D25" s="106"/>
      <c r="E25" s="106"/>
    </row>
    <row r="26" spans="1:5" ht="20.25" customHeight="1" x14ac:dyDescent="0.4">
      <c r="B26" s="106" t="s">
        <v>64</v>
      </c>
      <c r="C26" s="106"/>
      <c r="D26" s="106"/>
      <c r="E26" s="106"/>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R47"/>
  <sheetViews>
    <sheetView showGridLines="0" view="pageBreakPreview" zoomScale="60" zoomScaleNormal="80" workbookViewId="0"/>
  </sheetViews>
  <sheetFormatPr defaultColWidth="9" defaultRowHeight="14.4" x14ac:dyDescent="0.2"/>
  <cols>
    <col min="1" max="1" width="3.5" style="12" bestFit="1" customWidth="1"/>
    <col min="2" max="2" width="7.5" style="13" customWidth="1"/>
    <col min="3" max="6" width="10" style="13" customWidth="1"/>
    <col min="7" max="7" width="7.5" style="13" hidden="1" customWidth="1"/>
    <col min="8" max="8" width="7.5" style="12" hidden="1" customWidth="1"/>
    <col min="9" max="9" width="5" style="12" customWidth="1"/>
    <col min="10" max="11" width="10" style="12" customWidth="1"/>
    <col min="12" max="13" width="7.5" style="12" customWidth="1"/>
    <col min="14" max="14" width="4.8984375" style="12" customWidth="1"/>
    <col min="15" max="15" width="8.3984375" style="12" customWidth="1"/>
    <col min="16" max="16" width="12.3984375" style="12" customWidth="1"/>
    <col min="17" max="17" width="12.796875" style="12" customWidth="1"/>
    <col min="18" max="18" width="7.09765625" style="12" bestFit="1" customWidth="1"/>
    <col min="19" max="16384" width="9" style="12"/>
  </cols>
  <sheetData>
    <row r="1" spans="1:18" ht="21" customHeight="1" x14ac:dyDescent="0.2">
      <c r="B1" s="173" t="s">
        <v>216</v>
      </c>
      <c r="C1" s="173"/>
      <c r="D1" s="173"/>
      <c r="E1" s="173"/>
      <c r="F1" s="173"/>
      <c r="G1" s="173"/>
      <c r="H1" s="174"/>
      <c r="I1" s="174"/>
      <c r="J1" s="174"/>
      <c r="K1" s="174"/>
      <c r="L1" s="174"/>
      <c r="M1" s="174"/>
      <c r="N1" s="174"/>
      <c r="O1" s="174"/>
      <c r="Q1" s="162"/>
      <c r="R1" s="162"/>
    </row>
    <row r="2" spans="1:18" ht="21" customHeight="1" x14ac:dyDescent="0.2">
      <c r="N2" s="14" t="s">
        <v>28</v>
      </c>
      <c r="Q2" s="162"/>
      <c r="R2" s="162"/>
    </row>
    <row r="3" spans="1:18" ht="21" customHeight="1" thickBot="1" x14ac:dyDescent="0.25">
      <c r="B3" s="15" t="s">
        <v>24</v>
      </c>
      <c r="G3" s="12"/>
      <c r="I3" s="16"/>
      <c r="J3" s="16"/>
      <c r="K3" s="16"/>
      <c r="M3" s="177" t="s">
        <v>25</v>
      </c>
      <c r="N3" s="177"/>
      <c r="Q3" s="162"/>
      <c r="R3" s="162"/>
    </row>
    <row r="4" spans="1:18" ht="21" customHeight="1" x14ac:dyDescent="0.2">
      <c r="B4" s="12"/>
      <c r="C4" s="12"/>
      <c r="D4" s="12"/>
      <c r="E4" s="12"/>
      <c r="F4" s="12"/>
      <c r="G4" s="12"/>
      <c r="H4" s="17"/>
      <c r="M4" s="180"/>
      <c r="N4" s="181"/>
      <c r="Q4" s="162"/>
      <c r="R4" s="162"/>
    </row>
    <row r="5" spans="1:18" ht="21" customHeight="1" thickBot="1" x14ac:dyDescent="0.25">
      <c r="B5" s="12"/>
      <c r="C5" s="12"/>
      <c r="D5" s="12"/>
      <c r="E5" s="12"/>
      <c r="F5" s="12"/>
      <c r="G5" s="12"/>
      <c r="H5" s="17"/>
      <c r="M5" s="182"/>
      <c r="N5" s="183"/>
      <c r="Q5" s="162"/>
      <c r="R5" s="162"/>
    </row>
    <row r="6" spans="1:18" ht="21" customHeight="1" x14ac:dyDescent="0.2">
      <c r="B6" s="12"/>
      <c r="C6" s="12"/>
      <c r="D6" s="12"/>
      <c r="E6" s="12"/>
      <c r="F6" s="12"/>
      <c r="G6" s="12"/>
      <c r="Q6" s="162"/>
      <c r="R6" s="162"/>
    </row>
    <row r="7" spans="1:18" ht="21" customHeight="1" x14ac:dyDescent="0.25">
      <c r="B7" s="12"/>
      <c r="C7" s="12"/>
      <c r="D7" s="12"/>
      <c r="E7" s="188" t="s">
        <v>218</v>
      </c>
      <c r="F7" s="188"/>
      <c r="G7" s="188"/>
      <c r="H7" s="188"/>
      <c r="I7" s="188"/>
      <c r="J7" s="188"/>
      <c r="K7" s="188"/>
      <c r="Q7" s="162"/>
      <c r="R7" s="162"/>
    </row>
    <row r="8" spans="1:18" ht="21" customHeight="1" thickBot="1" x14ac:dyDescent="0.25">
      <c r="B8" s="12"/>
      <c r="C8" s="12"/>
      <c r="D8" s="12"/>
      <c r="E8" s="12"/>
      <c r="F8" s="12"/>
      <c r="G8" s="12"/>
      <c r="Q8" s="162"/>
      <c r="R8" s="162"/>
    </row>
    <row r="9" spans="1:18" ht="26.25" customHeight="1" x14ac:dyDescent="0.2">
      <c r="B9" s="64" t="s">
        <v>26</v>
      </c>
      <c r="C9" s="172" t="str">
        <f>IF(M4="","",VLOOKUP($M$4,学校情報!$A:$G,2,FALSE))</f>
        <v/>
      </c>
      <c r="D9" s="172"/>
      <c r="E9" s="172"/>
      <c r="F9" s="172"/>
      <c r="G9" s="172"/>
      <c r="H9" s="172"/>
      <c r="I9" s="172"/>
      <c r="J9" s="65" t="s">
        <v>29</v>
      </c>
      <c r="K9" s="165" t="str">
        <f>IF($M$4="","",VLOOKUP($M$4,学校情報!$A:$G,6,FALSE))</f>
        <v/>
      </c>
      <c r="L9" s="166"/>
      <c r="M9" s="166"/>
      <c r="N9" s="167"/>
      <c r="Q9" s="162"/>
      <c r="R9" s="162"/>
    </row>
    <row r="10" spans="1:18" ht="21" customHeight="1" x14ac:dyDescent="0.2">
      <c r="B10" s="178" t="s">
        <v>27</v>
      </c>
      <c r="C10" s="168"/>
      <c r="D10" s="169"/>
      <c r="E10" s="169"/>
      <c r="F10" s="169"/>
      <c r="G10" s="169"/>
      <c r="H10" s="186"/>
      <c r="I10" s="175" t="s">
        <v>72</v>
      </c>
      <c r="J10" s="184" t="s">
        <v>65</v>
      </c>
      <c r="K10" s="168"/>
      <c r="L10" s="169"/>
      <c r="M10" s="169"/>
      <c r="N10" s="163" t="s">
        <v>51</v>
      </c>
      <c r="Q10" s="162"/>
      <c r="R10" s="162"/>
    </row>
    <row r="11" spans="1:18" ht="21" customHeight="1" thickBot="1" x14ac:dyDescent="0.25">
      <c r="B11" s="179"/>
      <c r="C11" s="170"/>
      <c r="D11" s="171"/>
      <c r="E11" s="171"/>
      <c r="F11" s="171"/>
      <c r="G11" s="171"/>
      <c r="H11" s="187"/>
      <c r="I11" s="176"/>
      <c r="J11" s="185"/>
      <c r="K11" s="170"/>
      <c r="L11" s="171"/>
      <c r="M11" s="171"/>
      <c r="N11" s="164"/>
      <c r="Q11" s="162"/>
      <c r="R11" s="162"/>
    </row>
    <row r="12" spans="1:18" ht="19.95" customHeight="1" thickBot="1" x14ac:dyDescent="0.25">
      <c r="Q12" s="18"/>
    </row>
    <row r="13" spans="1:18" ht="25.05" customHeight="1" x14ac:dyDescent="0.2">
      <c r="A13" s="189" t="s">
        <v>31</v>
      </c>
      <c r="B13" s="190" t="s">
        <v>78</v>
      </c>
      <c r="C13" s="192" t="s">
        <v>73</v>
      </c>
      <c r="D13" s="193"/>
      <c r="E13" s="192" t="s">
        <v>74</v>
      </c>
      <c r="F13" s="193"/>
      <c r="G13" s="192" t="s">
        <v>58</v>
      </c>
      <c r="H13" s="193"/>
      <c r="I13" s="206" t="s">
        <v>1</v>
      </c>
      <c r="J13" s="204" t="s">
        <v>30</v>
      </c>
      <c r="K13" s="205"/>
      <c r="L13" s="208" t="s">
        <v>44</v>
      </c>
      <c r="M13" s="210" t="s">
        <v>45</v>
      </c>
      <c r="N13" s="202" t="s">
        <v>0</v>
      </c>
      <c r="O13" s="194" t="s">
        <v>46</v>
      </c>
      <c r="P13" s="161"/>
      <c r="Q13" s="18" t="str">
        <f>IF((COUNTIF($L$15:$L$34,"○")/6)&gt;1,"リレーエントリーが不正です","")&amp;IF((COUNTIF($M$15:$M$34,"○")/6)&gt;1,"リレーエントリーが不正です","")</f>
        <v/>
      </c>
    </row>
    <row r="14" spans="1:18" ht="25.05" customHeight="1" thickBot="1" x14ac:dyDescent="0.25">
      <c r="A14" s="189"/>
      <c r="B14" s="191"/>
      <c r="C14" s="19" t="s">
        <v>59</v>
      </c>
      <c r="D14" s="20" t="s">
        <v>60</v>
      </c>
      <c r="E14" s="19" t="s">
        <v>59</v>
      </c>
      <c r="F14" s="20" t="s">
        <v>60</v>
      </c>
      <c r="G14" s="19" t="s">
        <v>59</v>
      </c>
      <c r="H14" s="20" t="s">
        <v>60</v>
      </c>
      <c r="I14" s="207"/>
      <c r="J14" s="94">
        <v>1</v>
      </c>
      <c r="K14" s="96">
        <v>2</v>
      </c>
      <c r="L14" s="209"/>
      <c r="M14" s="211"/>
      <c r="N14" s="203"/>
      <c r="O14" s="195"/>
      <c r="P14" s="161"/>
      <c r="Q14" s="18"/>
    </row>
    <row r="15" spans="1:18" ht="25.05" customHeight="1" x14ac:dyDescent="0.2">
      <c r="A15" s="12">
        <v>1</v>
      </c>
      <c r="B15" s="21"/>
      <c r="C15" s="89"/>
      <c r="D15" s="25"/>
      <c r="E15" s="89"/>
      <c r="F15" s="25"/>
      <c r="G15" s="24"/>
      <c r="H15" s="23"/>
      <c r="I15" s="22"/>
      <c r="J15" s="89"/>
      <c r="K15" s="97"/>
      <c r="L15" s="24"/>
      <c r="M15" s="25"/>
      <c r="N15" s="120" t="str">
        <f>IF($M$4="","",VLOOKUP($M$4,学校情報!$A:$G,1,FALSE))</f>
        <v/>
      </c>
      <c r="O15" s="27" t="str">
        <f>IF($M$4="","",VLOOKUP($M$4,学校情報!$A:$G,3,FALSE))</f>
        <v/>
      </c>
      <c r="P15" s="85"/>
      <c r="Q15" s="28"/>
      <c r="R15" s="28" t="s">
        <v>16</v>
      </c>
    </row>
    <row r="16" spans="1:18" ht="25.05" customHeight="1" x14ac:dyDescent="0.2">
      <c r="A16" s="12">
        <v>2</v>
      </c>
      <c r="B16" s="29"/>
      <c r="C16" s="90"/>
      <c r="D16" s="33"/>
      <c r="E16" s="70"/>
      <c r="F16" s="33"/>
      <c r="G16" s="32"/>
      <c r="H16" s="31"/>
      <c r="I16" s="30"/>
      <c r="J16" s="90"/>
      <c r="K16" s="97"/>
      <c r="L16" s="32"/>
      <c r="M16" s="33"/>
      <c r="N16" s="121" t="str">
        <f>IF($M$4="","",VLOOKUP($M$4,学校情報!$A:$G,1,FALSE))</f>
        <v/>
      </c>
      <c r="O16" s="35" t="str">
        <f>IF($M$4="","",VLOOKUP($M$4,学校情報!$A:$G,3,FALSE))</f>
        <v/>
      </c>
      <c r="P16" s="85"/>
      <c r="Q16" s="126" t="s">
        <v>5</v>
      </c>
      <c r="R16" s="28">
        <f t="shared" ref="R16:R28" si="0">COUNTIF($J$15:$K$34,Q16)</f>
        <v>0</v>
      </c>
    </row>
    <row r="17" spans="1:18" ht="25.05" customHeight="1" x14ac:dyDescent="0.2">
      <c r="A17" s="12">
        <v>3</v>
      </c>
      <c r="B17" s="29"/>
      <c r="C17" s="90"/>
      <c r="D17" s="33"/>
      <c r="E17" s="70"/>
      <c r="F17" s="33"/>
      <c r="G17" s="32"/>
      <c r="H17" s="31"/>
      <c r="I17" s="30"/>
      <c r="J17" s="90"/>
      <c r="K17" s="97"/>
      <c r="L17" s="32"/>
      <c r="M17" s="33"/>
      <c r="N17" s="121" t="str">
        <f>IF($M$4="","",VLOOKUP($M$4,学校情報!$A:$G,1,FALSE))</f>
        <v/>
      </c>
      <c r="O17" s="35" t="str">
        <f>IF($M$4="","",VLOOKUP($M$4,学校情報!$A:$G,3,FALSE))</f>
        <v/>
      </c>
      <c r="P17" s="85"/>
      <c r="Q17" s="126" t="s">
        <v>6</v>
      </c>
      <c r="R17" s="28">
        <f t="shared" si="0"/>
        <v>0</v>
      </c>
    </row>
    <row r="18" spans="1:18" ht="25.05" customHeight="1" x14ac:dyDescent="0.2">
      <c r="A18" s="12">
        <v>4</v>
      </c>
      <c r="B18" s="29"/>
      <c r="C18" s="90"/>
      <c r="D18" s="33"/>
      <c r="E18" s="70"/>
      <c r="F18" s="33"/>
      <c r="G18" s="32"/>
      <c r="H18" s="31"/>
      <c r="I18" s="30"/>
      <c r="J18" s="90"/>
      <c r="K18" s="97"/>
      <c r="L18" s="32"/>
      <c r="M18" s="33"/>
      <c r="N18" s="121" t="str">
        <f>IF($M$4="","",VLOOKUP($M$4,学校情報!$A:$G,1,FALSE))</f>
        <v/>
      </c>
      <c r="O18" s="35" t="str">
        <f>IF($M$4="","",VLOOKUP($M$4,学校情報!$A:$G,3,FALSE))</f>
        <v/>
      </c>
      <c r="P18" s="85"/>
      <c r="Q18" s="126" t="s">
        <v>7</v>
      </c>
      <c r="R18" s="28">
        <f t="shared" si="0"/>
        <v>0</v>
      </c>
    </row>
    <row r="19" spans="1:18" ht="25.05" customHeight="1" x14ac:dyDescent="0.2">
      <c r="A19" s="12">
        <v>5</v>
      </c>
      <c r="B19" s="36"/>
      <c r="C19" s="91"/>
      <c r="D19" s="40"/>
      <c r="E19" s="71"/>
      <c r="F19" s="40"/>
      <c r="G19" s="39"/>
      <c r="H19" s="38"/>
      <c r="I19" s="37"/>
      <c r="J19" s="91"/>
      <c r="K19" s="98"/>
      <c r="L19" s="39"/>
      <c r="M19" s="40"/>
      <c r="N19" s="122" t="str">
        <f>IF($M$4="","",VLOOKUP($M$4,学校情報!$A:$G,1,FALSE))</f>
        <v/>
      </c>
      <c r="O19" s="42" t="str">
        <f>IF($M$4="","",VLOOKUP($M$4,学校情報!$A:$G,3,FALSE))</f>
        <v/>
      </c>
      <c r="P19" s="85"/>
      <c r="Q19" s="126" t="s">
        <v>8</v>
      </c>
      <c r="R19" s="28">
        <f t="shared" si="0"/>
        <v>0</v>
      </c>
    </row>
    <row r="20" spans="1:18" ht="25.05" customHeight="1" x14ac:dyDescent="0.2">
      <c r="A20" s="12">
        <v>6</v>
      </c>
      <c r="B20" s="43"/>
      <c r="C20" s="92"/>
      <c r="D20" s="69"/>
      <c r="E20" s="68"/>
      <c r="F20" s="69"/>
      <c r="G20" s="46"/>
      <c r="H20" s="45"/>
      <c r="I20" s="44"/>
      <c r="J20" s="95"/>
      <c r="K20" s="99"/>
      <c r="L20" s="47"/>
      <c r="M20" s="48"/>
      <c r="N20" s="123" t="str">
        <f>IF($M$4="","",VLOOKUP($M$4,学校情報!$A:$G,1,FALSE))</f>
        <v/>
      </c>
      <c r="O20" s="50" t="str">
        <f>IF($M$4="","",VLOOKUP($M$4,学校情報!$A:$G,3,FALSE))</f>
        <v/>
      </c>
      <c r="P20" s="85"/>
      <c r="Q20" s="126" t="s">
        <v>19</v>
      </c>
      <c r="R20" s="28">
        <f t="shared" si="0"/>
        <v>0</v>
      </c>
    </row>
    <row r="21" spans="1:18" ht="25.05" customHeight="1" x14ac:dyDescent="0.2">
      <c r="A21" s="12">
        <v>7</v>
      </c>
      <c r="B21" s="29"/>
      <c r="C21" s="90"/>
      <c r="D21" s="33"/>
      <c r="E21" s="70"/>
      <c r="F21" s="33"/>
      <c r="G21" s="32"/>
      <c r="H21" s="31"/>
      <c r="I21" s="30"/>
      <c r="J21" s="90"/>
      <c r="K21" s="97"/>
      <c r="L21" s="32"/>
      <c r="M21" s="33"/>
      <c r="N21" s="121" t="str">
        <f>IF($M$4="","",VLOOKUP($M$4,学校情報!$A:$G,1,FALSE))</f>
        <v/>
      </c>
      <c r="O21" s="35" t="str">
        <f>IF($M$4="","",VLOOKUP($M$4,学校情報!$A:$G,3,FALSE))</f>
        <v/>
      </c>
      <c r="P21" s="85"/>
      <c r="Q21" s="126" t="s">
        <v>9</v>
      </c>
      <c r="R21" s="28">
        <f t="shared" si="0"/>
        <v>0</v>
      </c>
    </row>
    <row r="22" spans="1:18" ht="25.05" customHeight="1" x14ac:dyDescent="0.2">
      <c r="A22" s="12">
        <v>8</v>
      </c>
      <c r="B22" s="29"/>
      <c r="C22" s="90"/>
      <c r="D22" s="33"/>
      <c r="E22" s="70"/>
      <c r="F22" s="33"/>
      <c r="G22" s="32"/>
      <c r="H22" s="31"/>
      <c r="I22" s="30"/>
      <c r="J22" s="90"/>
      <c r="K22" s="97"/>
      <c r="L22" s="32"/>
      <c r="M22" s="33"/>
      <c r="N22" s="121" t="str">
        <f>IF($M$4="","",VLOOKUP($M$4,学校情報!$A:$G,1,FALSE))</f>
        <v/>
      </c>
      <c r="O22" s="35" t="str">
        <f>IF($M$4="","",VLOOKUP($M$4,学校情報!$A:$G,3,FALSE))</f>
        <v/>
      </c>
      <c r="P22" s="85"/>
      <c r="Q22" s="126" t="s">
        <v>15</v>
      </c>
      <c r="R22" s="28">
        <f t="shared" si="0"/>
        <v>0</v>
      </c>
    </row>
    <row r="23" spans="1:18" ht="25.05" customHeight="1" x14ac:dyDescent="0.2">
      <c r="A23" s="12">
        <v>9</v>
      </c>
      <c r="B23" s="29"/>
      <c r="C23" s="90"/>
      <c r="D23" s="33"/>
      <c r="E23" s="70"/>
      <c r="F23" s="33"/>
      <c r="G23" s="32"/>
      <c r="H23" s="31"/>
      <c r="I23" s="30"/>
      <c r="J23" s="90"/>
      <c r="K23" s="97"/>
      <c r="L23" s="32"/>
      <c r="M23" s="33"/>
      <c r="N23" s="121" t="str">
        <f>IF($M$4="","",VLOOKUP($M$4,学校情報!$A:$G,1,FALSE))</f>
        <v/>
      </c>
      <c r="O23" s="35" t="str">
        <f>IF($M$4="","",VLOOKUP($M$4,学校情報!$A:$G,3,FALSE))</f>
        <v/>
      </c>
      <c r="P23" s="85"/>
      <c r="Q23" s="126" t="s">
        <v>20</v>
      </c>
      <c r="R23" s="28">
        <f t="shared" si="0"/>
        <v>0</v>
      </c>
    </row>
    <row r="24" spans="1:18" ht="25.05" customHeight="1" x14ac:dyDescent="0.2">
      <c r="A24" s="12">
        <v>10</v>
      </c>
      <c r="B24" s="36"/>
      <c r="C24" s="91"/>
      <c r="D24" s="40"/>
      <c r="E24" s="71"/>
      <c r="F24" s="40"/>
      <c r="G24" s="39"/>
      <c r="H24" s="38"/>
      <c r="I24" s="37"/>
      <c r="J24" s="91"/>
      <c r="K24" s="98"/>
      <c r="L24" s="39"/>
      <c r="M24" s="40"/>
      <c r="N24" s="122" t="str">
        <f>IF($M$4="","",VLOOKUP($M$4,学校情報!$A:$G,1,FALSE))</f>
        <v/>
      </c>
      <c r="O24" s="42" t="str">
        <f>IF($M$4="","",VLOOKUP($M$4,学校情報!$A:$G,3,FALSE))</f>
        <v/>
      </c>
      <c r="P24" s="85"/>
      <c r="Q24" s="126" t="s">
        <v>10</v>
      </c>
      <c r="R24" s="28">
        <f t="shared" si="0"/>
        <v>0</v>
      </c>
    </row>
    <row r="25" spans="1:18" ht="25.05" customHeight="1" x14ac:dyDescent="0.2">
      <c r="A25" s="12">
        <v>11</v>
      </c>
      <c r="B25" s="43"/>
      <c r="C25" s="92"/>
      <c r="D25" s="69"/>
      <c r="E25" s="68"/>
      <c r="F25" s="69"/>
      <c r="G25" s="46"/>
      <c r="H25" s="45"/>
      <c r="I25" s="44"/>
      <c r="J25" s="95"/>
      <c r="K25" s="99"/>
      <c r="L25" s="47"/>
      <c r="M25" s="48"/>
      <c r="N25" s="123" t="str">
        <f>IF($M$4="","",VLOOKUP($M$4,学校情報!$A:$G,1,FALSE))</f>
        <v/>
      </c>
      <c r="O25" s="50" t="str">
        <f>IF($M$4="","",VLOOKUP($M$4,学校情報!$A:$G,3,FALSE))</f>
        <v/>
      </c>
      <c r="P25" s="85"/>
      <c r="Q25" s="126" t="s">
        <v>11</v>
      </c>
      <c r="R25" s="28">
        <f t="shared" si="0"/>
        <v>0</v>
      </c>
    </row>
    <row r="26" spans="1:18" ht="25.05" customHeight="1" x14ac:dyDescent="0.2">
      <c r="A26" s="12">
        <v>12</v>
      </c>
      <c r="B26" s="29"/>
      <c r="C26" s="90"/>
      <c r="D26" s="33"/>
      <c r="E26" s="70"/>
      <c r="F26" s="33"/>
      <c r="G26" s="32"/>
      <c r="H26" s="31"/>
      <c r="I26" s="30"/>
      <c r="J26" s="90"/>
      <c r="K26" s="97"/>
      <c r="L26" s="32"/>
      <c r="M26" s="33"/>
      <c r="N26" s="121" t="str">
        <f>IF($M$4="","",VLOOKUP($M$4,学校情報!$A:$G,1,FALSE))</f>
        <v/>
      </c>
      <c r="O26" s="35" t="str">
        <f>IF($M$4="","",VLOOKUP($M$4,学校情報!$A:$G,3,FALSE))</f>
        <v/>
      </c>
      <c r="P26" s="85"/>
      <c r="Q26" s="126" t="s">
        <v>220</v>
      </c>
      <c r="R26" s="28">
        <f t="shared" si="0"/>
        <v>0</v>
      </c>
    </row>
    <row r="27" spans="1:18" ht="25.05" customHeight="1" x14ac:dyDescent="0.2">
      <c r="A27" s="12">
        <v>13</v>
      </c>
      <c r="B27" s="29"/>
      <c r="C27" s="90"/>
      <c r="D27" s="33"/>
      <c r="E27" s="70"/>
      <c r="F27" s="33"/>
      <c r="G27" s="32"/>
      <c r="H27" s="31"/>
      <c r="I27" s="30"/>
      <c r="J27" s="90"/>
      <c r="K27" s="97"/>
      <c r="L27" s="32"/>
      <c r="M27" s="33"/>
      <c r="N27" s="121" t="str">
        <f>IF($M$4="","",VLOOKUP($M$4,学校情報!$A:$G,1,FALSE))</f>
        <v/>
      </c>
      <c r="O27" s="35" t="str">
        <f>IF($M$4="","",VLOOKUP($M$4,学校情報!$A:$G,3,FALSE))</f>
        <v/>
      </c>
      <c r="P27" s="85"/>
      <c r="Q27" s="126" t="s">
        <v>13</v>
      </c>
      <c r="R27" s="28">
        <f t="shared" si="0"/>
        <v>0</v>
      </c>
    </row>
    <row r="28" spans="1:18" ht="25.05" customHeight="1" x14ac:dyDescent="0.2">
      <c r="A28" s="12">
        <v>14</v>
      </c>
      <c r="B28" s="29"/>
      <c r="C28" s="90"/>
      <c r="D28" s="33"/>
      <c r="E28" s="70"/>
      <c r="F28" s="33"/>
      <c r="G28" s="32"/>
      <c r="H28" s="31"/>
      <c r="I28" s="30"/>
      <c r="J28" s="90"/>
      <c r="K28" s="97"/>
      <c r="L28" s="32"/>
      <c r="M28" s="33"/>
      <c r="N28" s="121" t="str">
        <f>IF($M$4="","",VLOOKUP($M$4,学校情報!$A:$G,1,FALSE))</f>
        <v/>
      </c>
      <c r="O28" s="35" t="str">
        <f>IF($M$4="","",VLOOKUP($M$4,学校情報!$A:$G,3,FALSE))</f>
        <v/>
      </c>
      <c r="P28" s="85"/>
      <c r="Q28" s="126" t="s">
        <v>14</v>
      </c>
      <c r="R28" s="28">
        <f t="shared" si="0"/>
        <v>0</v>
      </c>
    </row>
    <row r="29" spans="1:18" ht="25.05" customHeight="1" x14ac:dyDescent="0.2">
      <c r="A29" s="12">
        <v>15</v>
      </c>
      <c r="B29" s="36"/>
      <c r="C29" s="91"/>
      <c r="D29" s="40"/>
      <c r="E29" s="71"/>
      <c r="F29" s="40"/>
      <c r="G29" s="39"/>
      <c r="H29" s="38"/>
      <c r="I29" s="37"/>
      <c r="J29" s="91"/>
      <c r="K29" s="98"/>
      <c r="L29" s="39"/>
      <c r="M29" s="40"/>
      <c r="N29" s="122" t="str">
        <f>IF($M$4="","",VLOOKUP($M$4,学校情報!$A:$G,1,FALSE))</f>
        <v/>
      </c>
      <c r="O29" s="42" t="str">
        <f>IF($M$4="","",VLOOKUP($M$4,学校情報!$A:$G,3,FALSE))</f>
        <v/>
      </c>
      <c r="P29" s="85"/>
      <c r="Q29" s="126" t="s">
        <v>44</v>
      </c>
      <c r="R29" s="28"/>
    </row>
    <row r="30" spans="1:18" ht="25.05" customHeight="1" x14ac:dyDescent="0.2">
      <c r="A30" s="12">
        <v>16</v>
      </c>
      <c r="B30" s="43"/>
      <c r="C30" s="92"/>
      <c r="D30" s="69"/>
      <c r="E30" s="68"/>
      <c r="F30" s="69"/>
      <c r="G30" s="46"/>
      <c r="H30" s="45"/>
      <c r="I30" s="44"/>
      <c r="J30" s="95"/>
      <c r="K30" s="99"/>
      <c r="L30" s="47"/>
      <c r="M30" s="48"/>
      <c r="N30" s="124" t="str">
        <f>IF($M$4="","",VLOOKUP($M$4,学校情報!$A:$G,1,FALSE))</f>
        <v/>
      </c>
      <c r="O30" s="50" t="str">
        <f>IF($M$4="","",VLOOKUP($M$4,学校情報!$A:$G,3,FALSE))</f>
        <v/>
      </c>
      <c r="P30" s="85"/>
      <c r="Q30" s="126" t="s">
        <v>45</v>
      </c>
      <c r="R30" s="28"/>
    </row>
    <row r="31" spans="1:18" ht="25.05" customHeight="1" x14ac:dyDescent="0.2">
      <c r="A31" s="12">
        <v>17</v>
      </c>
      <c r="B31" s="29"/>
      <c r="C31" s="90"/>
      <c r="D31" s="33"/>
      <c r="E31" s="70"/>
      <c r="F31" s="33"/>
      <c r="G31" s="32"/>
      <c r="H31" s="31"/>
      <c r="I31" s="30"/>
      <c r="J31" s="90"/>
      <c r="K31" s="97"/>
      <c r="L31" s="32"/>
      <c r="M31" s="33"/>
      <c r="N31" s="121" t="str">
        <f>IF($M$4="","",VLOOKUP($M$4,学校情報!$A:$G,1,FALSE))</f>
        <v/>
      </c>
      <c r="O31" s="35" t="str">
        <f>IF($M$4="","",VLOOKUP($M$4,学校情報!$A:$G,3,FALSE))</f>
        <v/>
      </c>
      <c r="P31" s="85"/>
    </row>
    <row r="32" spans="1:18" ht="25.05" customHeight="1" x14ac:dyDescent="0.2">
      <c r="A32" s="12">
        <v>18</v>
      </c>
      <c r="B32" s="29"/>
      <c r="C32" s="90"/>
      <c r="D32" s="33"/>
      <c r="E32" s="70"/>
      <c r="F32" s="33"/>
      <c r="G32" s="32"/>
      <c r="H32" s="31"/>
      <c r="I32" s="30"/>
      <c r="J32" s="90"/>
      <c r="K32" s="97"/>
      <c r="L32" s="32"/>
      <c r="M32" s="33"/>
      <c r="N32" s="121" t="str">
        <f>IF($M$4="","",VLOOKUP($M$4,学校情報!$A:$G,1,FALSE))</f>
        <v/>
      </c>
      <c r="O32" s="35" t="str">
        <f>IF($M$4="","",VLOOKUP($M$4,学校情報!$A:$G,3,FALSE))</f>
        <v/>
      </c>
      <c r="P32" s="85"/>
    </row>
    <row r="33" spans="1:16" ht="25.05" customHeight="1" x14ac:dyDescent="0.2">
      <c r="A33" s="12">
        <v>19</v>
      </c>
      <c r="B33" s="29"/>
      <c r="C33" s="90"/>
      <c r="D33" s="33"/>
      <c r="E33" s="70"/>
      <c r="F33" s="33"/>
      <c r="G33" s="32"/>
      <c r="H33" s="31"/>
      <c r="I33" s="30"/>
      <c r="J33" s="90"/>
      <c r="K33" s="97"/>
      <c r="L33" s="32"/>
      <c r="M33" s="33"/>
      <c r="N33" s="121" t="str">
        <f>IF($M$4="","",VLOOKUP($M$4,学校情報!$A:$G,1,FALSE))</f>
        <v/>
      </c>
      <c r="O33" s="35" t="str">
        <f>IF($M$4="","",VLOOKUP($M$4,学校情報!$A:$G,3,FALSE))</f>
        <v/>
      </c>
      <c r="P33" s="85"/>
    </row>
    <row r="34" spans="1:16" ht="25.05" customHeight="1" thickBot="1" x14ac:dyDescent="0.25">
      <c r="A34" s="12">
        <v>20</v>
      </c>
      <c r="B34" s="52"/>
      <c r="C34" s="93"/>
      <c r="D34" s="56"/>
      <c r="E34" s="75"/>
      <c r="F34" s="56"/>
      <c r="G34" s="55"/>
      <c r="H34" s="54"/>
      <c r="I34" s="53"/>
      <c r="J34" s="93"/>
      <c r="K34" s="100"/>
      <c r="L34" s="55"/>
      <c r="M34" s="56"/>
      <c r="N34" s="125" t="str">
        <f>IF($M$4="","",VLOOKUP($M$4,学校情報!$A:$G,1,FALSE))</f>
        <v/>
      </c>
      <c r="O34" s="58" t="str">
        <f>IF($M$4="","",VLOOKUP($M$4,学校情報!$A:$G,3,FALSE))</f>
        <v/>
      </c>
      <c r="P34" s="85"/>
    </row>
    <row r="35" spans="1:16" ht="19.95" customHeight="1" thickBot="1" x14ac:dyDescent="0.25"/>
    <row r="36" spans="1:16" ht="24.75" customHeight="1" thickBot="1" x14ac:dyDescent="0.25">
      <c r="B36" s="12"/>
      <c r="C36" s="12"/>
      <c r="D36" s="12"/>
      <c r="E36" s="159" t="s">
        <v>33</v>
      </c>
      <c r="F36" s="160"/>
      <c r="G36" s="160"/>
      <c r="H36" s="201">
        <f>20-COUNTIF($C$15:$C$34,"")</f>
        <v>0</v>
      </c>
      <c r="I36" s="201"/>
      <c r="J36" s="63" t="s">
        <v>66</v>
      </c>
      <c r="K36" s="1" t="s">
        <v>67</v>
      </c>
    </row>
    <row r="37" spans="1:16" ht="15" customHeight="1" x14ac:dyDescent="0.2">
      <c r="B37" s="12"/>
      <c r="C37" s="12"/>
      <c r="D37" s="12"/>
      <c r="E37" s="12"/>
      <c r="F37" s="12"/>
      <c r="G37" s="12"/>
    </row>
    <row r="38" spans="1:16" ht="15" customHeight="1" x14ac:dyDescent="0.2">
      <c r="B38" s="66" t="s">
        <v>21</v>
      </c>
      <c r="C38" s="4"/>
      <c r="D38" s="4"/>
      <c r="E38" s="4"/>
      <c r="F38" s="4"/>
      <c r="G38" s="4"/>
    </row>
    <row r="39" spans="1:16" ht="15" customHeight="1" x14ac:dyDescent="0.2">
      <c r="B39" s="66" t="s">
        <v>22</v>
      </c>
      <c r="C39" s="4"/>
      <c r="D39" s="4"/>
      <c r="E39" s="4"/>
      <c r="F39" s="4"/>
      <c r="G39" s="4"/>
    </row>
    <row r="40" spans="1:16" ht="15" customHeight="1" x14ac:dyDescent="0.2">
      <c r="B40" s="12"/>
      <c r="C40" s="12"/>
      <c r="D40" s="12"/>
      <c r="E40" s="12"/>
      <c r="F40" s="12"/>
      <c r="G40" s="12"/>
    </row>
    <row r="41" spans="1:16" ht="15" customHeight="1" x14ac:dyDescent="0.2">
      <c r="B41" s="12"/>
      <c r="C41" s="12"/>
      <c r="D41" s="12"/>
      <c r="E41" s="12"/>
      <c r="F41" s="12"/>
      <c r="G41" s="12"/>
    </row>
    <row r="42" spans="1:16" ht="15" customHeight="1" x14ac:dyDescent="0.2">
      <c r="B42" s="12"/>
      <c r="C42" s="12"/>
      <c r="D42" s="12"/>
      <c r="E42" s="12"/>
      <c r="F42" s="12"/>
      <c r="G42" s="12"/>
      <c r="H42" s="199" t="s">
        <v>69</v>
      </c>
      <c r="I42" s="199"/>
      <c r="J42" s="199"/>
      <c r="K42" s="199"/>
    </row>
    <row r="43" spans="1:16" ht="15" customHeight="1" x14ac:dyDescent="0.2">
      <c r="B43" s="12"/>
      <c r="C43" s="12"/>
      <c r="D43" s="12"/>
      <c r="E43" s="12"/>
      <c r="F43" s="12"/>
      <c r="G43" s="12"/>
      <c r="I43" s="81"/>
      <c r="J43" s="81"/>
      <c r="K43" s="81"/>
      <c r="L43" s="81"/>
      <c r="M43" s="81"/>
      <c r="N43" s="81"/>
      <c r="O43" s="81"/>
    </row>
    <row r="44" spans="1:16" ht="18.75" customHeight="1" x14ac:dyDescent="0.2">
      <c r="B44" s="196"/>
      <c r="C44" s="59"/>
      <c r="D44" s="59"/>
      <c r="E44" s="59"/>
      <c r="F44" s="12"/>
      <c r="G44" s="12"/>
      <c r="I44" s="198" t="str">
        <f>C9</f>
        <v/>
      </c>
      <c r="J44" s="198"/>
      <c r="K44" s="198"/>
      <c r="L44" s="80" t="s">
        <v>68</v>
      </c>
      <c r="M44" s="200"/>
      <c r="N44" s="200"/>
      <c r="O44" s="82" t="s">
        <v>51</v>
      </c>
    </row>
    <row r="45" spans="1:16" ht="18.75" customHeight="1" x14ac:dyDescent="0.2">
      <c r="B45" s="197"/>
      <c r="F45" s="59"/>
      <c r="G45" s="60"/>
    </row>
    <row r="46" spans="1:16" ht="15" customHeight="1" x14ac:dyDescent="0.2">
      <c r="B46" s="61"/>
      <c r="F46" s="59"/>
      <c r="G46" s="62"/>
      <c r="K46" s="12" t="s">
        <v>54</v>
      </c>
    </row>
    <row r="47" spans="1:16" ht="15" customHeight="1" x14ac:dyDescent="0.2">
      <c r="B47" s="61"/>
      <c r="F47" s="59"/>
      <c r="G47" s="62"/>
      <c r="K47" s="12" t="s">
        <v>23</v>
      </c>
    </row>
  </sheetData>
  <mergeCells count="31">
    <mergeCell ref="A13:A14"/>
    <mergeCell ref="B13:B14"/>
    <mergeCell ref="C13:D13"/>
    <mergeCell ref="O13:O14"/>
    <mergeCell ref="B44:B45"/>
    <mergeCell ref="I44:K44"/>
    <mergeCell ref="H42:K42"/>
    <mergeCell ref="M44:N44"/>
    <mergeCell ref="E13:F13"/>
    <mergeCell ref="H36:I36"/>
    <mergeCell ref="N13:N14"/>
    <mergeCell ref="J13:K13"/>
    <mergeCell ref="G13:H13"/>
    <mergeCell ref="I13:I14"/>
    <mergeCell ref="L13:L14"/>
    <mergeCell ref="M13:M14"/>
    <mergeCell ref="E36:G36"/>
    <mergeCell ref="P13:P14"/>
    <mergeCell ref="Q1:R11"/>
    <mergeCell ref="N10:N11"/>
    <mergeCell ref="K9:N9"/>
    <mergeCell ref="K10:M11"/>
    <mergeCell ref="C9:I9"/>
    <mergeCell ref="B1:O1"/>
    <mergeCell ref="I10:I11"/>
    <mergeCell ref="M3:N3"/>
    <mergeCell ref="B10:B11"/>
    <mergeCell ref="M4:N5"/>
    <mergeCell ref="J10:J11"/>
    <mergeCell ref="C10:H11"/>
    <mergeCell ref="E7:K7"/>
  </mergeCells>
  <phoneticPr fontId="1"/>
  <conditionalFormatting sqref="C9:I9">
    <cfRule type="containsBlanks" dxfId="11" priority="8" stopIfTrue="1">
      <formula>LEN(TRIM(C9))=0</formula>
    </cfRule>
  </conditionalFormatting>
  <conditionalFormatting sqref="C15:I34">
    <cfRule type="containsBlanks" dxfId="10" priority="6" stopIfTrue="1">
      <formula>LEN(TRIM(C15))=0</formula>
    </cfRule>
  </conditionalFormatting>
  <conditionalFormatting sqref="H36:I36">
    <cfRule type="containsBlanks" dxfId="9" priority="3" stopIfTrue="1">
      <formula>LEN(TRIM(H36))=0</formula>
    </cfRule>
  </conditionalFormatting>
  <conditionalFormatting sqref="I44">
    <cfRule type="containsBlanks" dxfId="8" priority="1" stopIfTrue="1">
      <formula>LEN(TRIM(I44))=0</formula>
    </cfRule>
  </conditionalFormatting>
  <conditionalFormatting sqref="K9">
    <cfRule type="containsBlanks" dxfId="7" priority="7" stopIfTrue="1">
      <formula>LEN(TRIM(K9))=0</formula>
    </cfRule>
  </conditionalFormatting>
  <conditionalFormatting sqref="N15:O34">
    <cfRule type="containsBlanks" dxfId="6" priority="5" stopIfTrue="1">
      <formula>LEN(TRIM(N15))=0</formula>
    </cfRule>
  </conditionalFormatting>
  <dataValidations count="6">
    <dataValidation imeMode="on" allowBlank="1" showInputMessage="1" showErrorMessage="1" sqref="H42 H36:I36 E36" xr:uid="{00000000-0002-0000-0200-000000000000}"/>
    <dataValidation imeMode="disabled" allowBlank="1" showInputMessage="1" showErrorMessage="1" sqref="B15:B34 I15:I34" xr:uid="{00000000-0002-0000-0200-000001000000}"/>
    <dataValidation imeMode="halfKatakana" allowBlank="1" showInputMessage="1" showErrorMessage="1" sqref="E15:H34" xr:uid="{00000000-0002-0000-0200-000002000000}"/>
    <dataValidation type="list" allowBlank="1" showInputMessage="1" showErrorMessage="1" sqref="I10:I11" xr:uid="{00000000-0002-0000-0200-000004000000}">
      <formula1>"教諭,助手,外部"</formula1>
    </dataValidation>
    <dataValidation type="list" allowBlank="1" showInputMessage="1" showErrorMessage="1" sqref="L15:M34" xr:uid="{00000000-0002-0000-0200-000005000000}">
      <formula1>"○"</formula1>
    </dataValidation>
    <dataValidation type="list" allowBlank="1" showInputMessage="1" showErrorMessage="1" sqref="J15:K34" xr:uid="{00000000-0002-0000-0200-000003000000}">
      <formula1>$Q$16:$Q$28</formula1>
    </dataValidation>
  </dataValidations>
  <printOptions horizontalCentered="1"/>
  <pageMargins left="0.59055118110236227" right="0.59055118110236227" top="0.78740157480314965" bottom="0.59055118110236227" header="0.19685039370078741" footer="0.23622047244094491"/>
  <pageSetup paperSize="9" scale="75" fitToHeight="0" orientation="portrait" r:id="rId1"/>
  <headerFooter alignWithMargins="0">
    <oddHeader>&amp;RNo &amp;P</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Q90"/>
  <sheetViews>
    <sheetView showGridLines="0" view="pageBreakPreview" zoomScale="60" zoomScaleNormal="100" workbookViewId="0"/>
  </sheetViews>
  <sheetFormatPr defaultColWidth="9" defaultRowHeight="14.4" x14ac:dyDescent="0.2"/>
  <cols>
    <col min="1" max="1" width="3.5" style="12" bestFit="1" customWidth="1"/>
    <col min="2" max="2" width="7.5" style="13" customWidth="1"/>
    <col min="3" max="4" width="10" style="13" customWidth="1"/>
    <col min="5" max="6" width="10" style="12" customWidth="1"/>
    <col min="7" max="8" width="7.5" style="12" hidden="1" customWidth="1"/>
    <col min="9" max="9" width="5" style="12" customWidth="1"/>
    <col min="10" max="11" width="10" style="12" customWidth="1"/>
    <col min="12" max="12" width="12.5" style="12" customWidth="1"/>
    <col min="13" max="13" width="6.796875" style="12" customWidth="1"/>
    <col min="14" max="14" width="12.3984375" style="12" customWidth="1"/>
    <col min="15" max="15" width="13.69921875" style="12" customWidth="1"/>
    <col min="16" max="16" width="13.59765625" style="12" bestFit="1" customWidth="1"/>
    <col min="17" max="17" width="7.09765625" style="12" bestFit="1" customWidth="1"/>
    <col min="18" max="16384" width="9" style="12"/>
  </cols>
  <sheetData>
    <row r="1" spans="1:17" ht="21" customHeight="1" x14ac:dyDescent="0.2">
      <c r="B1" s="173" t="str">
        <f>男子選手!B1</f>
        <v>令和６年度　沖縄県高等学校定時制通信制夏季体育大会</v>
      </c>
      <c r="C1" s="173"/>
      <c r="D1" s="173"/>
      <c r="E1" s="173"/>
      <c r="F1" s="173"/>
      <c r="G1" s="173"/>
      <c r="H1" s="174"/>
      <c r="I1" s="174"/>
      <c r="J1" s="174"/>
      <c r="K1" s="174"/>
      <c r="L1" s="174"/>
      <c r="M1" s="174"/>
      <c r="N1" s="174"/>
      <c r="O1" s="67"/>
      <c r="P1" s="162"/>
      <c r="Q1" s="162"/>
    </row>
    <row r="2" spans="1:17" ht="21" customHeight="1" x14ac:dyDescent="0.2">
      <c r="E2" s="13"/>
      <c r="F2" s="13"/>
      <c r="G2" s="13"/>
      <c r="M2" s="14" t="s">
        <v>28</v>
      </c>
      <c r="P2" s="162"/>
      <c r="Q2" s="162"/>
    </row>
    <row r="3" spans="1:17" ht="21" customHeight="1" thickBot="1" x14ac:dyDescent="0.25">
      <c r="B3" s="15" t="s">
        <v>24</v>
      </c>
      <c r="E3" s="13"/>
      <c r="F3" s="13"/>
      <c r="I3" s="16"/>
      <c r="J3" s="16"/>
      <c r="K3" s="16"/>
      <c r="L3" s="177" t="s">
        <v>25</v>
      </c>
      <c r="M3" s="177"/>
      <c r="P3" s="162"/>
      <c r="Q3" s="162"/>
    </row>
    <row r="4" spans="1:17" ht="21" customHeight="1" x14ac:dyDescent="0.2">
      <c r="B4" s="12"/>
      <c r="C4" s="12"/>
      <c r="D4" s="12"/>
      <c r="H4" s="17"/>
      <c r="L4" s="180"/>
      <c r="M4" s="181"/>
      <c r="P4" s="162"/>
      <c r="Q4" s="162"/>
    </row>
    <row r="5" spans="1:17" ht="21" customHeight="1" thickBot="1" x14ac:dyDescent="0.25">
      <c r="B5" s="12"/>
      <c r="C5" s="12"/>
      <c r="D5" s="12"/>
      <c r="H5" s="17"/>
      <c r="L5" s="182"/>
      <c r="M5" s="183"/>
      <c r="P5" s="162"/>
      <c r="Q5" s="162"/>
    </row>
    <row r="6" spans="1:17" ht="21" customHeight="1" x14ac:dyDescent="0.2">
      <c r="B6" s="12"/>
      <c r="C6" s="12"/>
      <c r="D6" s="12"/>
      <c r="P6" s="162"/>
      <c r="Q6" s="162"/>
    </row>
    <row r="7" spans="1:17" ht="21" customHeight="1" x14ac:dyDescent="0.25">
      <c r="B7" s="12"/>
      <c r="C7" s="12"/>
      <c r="D7" s="188" t="s">
        <v>217</v>
      </c>
      <c r="E7" s="188"/>
      <c r="F7" s="188"/>
      <c r="G7" s="188"/>
      <c r="H7" s="188"/>
      <c r="I7" s="188"/>
      <c r="J7" s="188"/>
      <c r="K7" s="188"/>
      <c r="L7" s="188"/>
      <c r="P7" s="162"/>
      <c r="Q7" s="162"/>
    </row>
    <row r="8" spans="1:17" ht="21" customHeight="1" thickBot="1" x14ac:dyDescent="0.25">
      <c r="B8" s="12"/>
      <c r="C8" s="12"/>
      <c r="D8" s="12"/>
      <c r="P8" s="162"/>
      <c r="Q8" s="162"/>
    </row>
    <row r="9" spans="1:17" ht="26.25" customHeight="1" x14ac:dyDescent="0.2">
      <c r="B9" s="64" t="s">
        <v>26</v>
      </c>
      <c r="C9" s="172" t="str">
        <f>IF(L4="","",VLOOKUP($L$4,学校情報!$A:$G,2,FALSE))</f>
        <v/>
      </c>
      <c r="D9" s="172"/>
      <c r="E9" s="172"/>
      <c r="F9" s="172"/>
      <c r="G9" s="172"/>
      <c r="H9" s="172"/>
      <c r="I9" s="172"/>
      <c r="J9" s="65" t="s">
        <v>29</v>
      </c>
      <c r="K9" s="165" t="str">
        <f>IF($L$4="","",VLOOKUP($L$4,学校情報!$A:$G,6,FALSE))</f>
        <v/>
      </c>
      <c r="L9" s="166"/>
      <c r="M9" s="167"/>
      <c r="P9" s="162"/>
      <c r="Q9" s="162"/>
    </row>
    <row r="10" spans="1:17" ht="21" customHeight="1" x14ac:dyDescent="0.2">
      <c r="B10" s="178" t="s">
        <v>27</v>
      </c>
      <c r="C10" s="168"/>
      <c r="D10" s="169"/>
      <c r="E10" s="169"/>
      <c r="F10" s="169"/>
      <c r="G10" s="169"/>
      <c r="H10" s="186"/>
      <c r="I10" s="175" t="s">
        <v>72</v>
      </c>
      <c r="J10" s="184" t="s">
        <v>65</v>
      </c>
      <c r="K10" s="168"/>
      <c r="L10" s="169"/>
      <c r="M10" s="163" t="s">
        <v>51</v>
      </c>
      <c r="P10" s="162"/>
      <c r="Q10" s="162"/>
    </row>
    <row r="11" spans="1:17" ht="21" customHeight="1" thickBot="1" x14ac:dyDescent="0.25">
      <c r="B11" s="179"/>
      <c r="C11" s="170"/>
      <c r="D11" s="171"/>
      <c r="E11" s="171"/>
      <c r="F11" s="171"/>
      <c r="G11" s="171"/>
      <c r="H11" s="187"/>
      <c r="I11" s="176"/>
      <c r="J11" s="185"/>
      <c r="K11" s="170"/>
      <c r="L11" s="171"/>
      <c r="M11" s="164"/>
      <c r="P11" s="162"/>
      <c r="Q11" s="162"/>
    </row>
    <row r="12" spans="1:17" ht="20.55" customHeight="1" thickBot="1" x14ac:dyDescent="0.25"/>
    <row r="13" spans="1:17" ht="25.05" customHeight="1" x14ac:dyDescent="0.2">
      <c r="A13" s="189" t="s">
        <v>31</v>
      </c>
      <c r="B13" s="190" t="s">
        <v>78</v>
      </c>
      <c r="C13" s="192" t="s">
        <v>73</v>
      </c>
      <c r="D13" s="193"/>
      <c r="E13" s="192" t="s">
        <v>74</v>
      </c>
      <c r="F13" s="193"/>
      <c r="G13" s="192" t="s">
        <v>58</v>
      </c>
      <c r="H13" s="193"/>
      <c r="I13" s="206" t="s">
        <v>1</v>
      </c>
      <c r="J13" s="204" t="s">
        <v>30</v>
      </c>
      <c r="K13" s="205"/>
      <c r="L13" s="214" t="s">
        <v>44</v>
      </c>
      <c r="M13" s="212" t="s">
        <v>219</v>
      </c>
      <c r="N13" s="194" t="s">
        <v>46</v>
      </c>
      <c r="O13" s="216"/>
      <c r="P13" s="18"/>
    </row>
    <row r="14" spans="1:17" ht="25.05" customHeight="1" thickBot="1" x14ac:dyDescent="0.25">
      <c r="A14" s="189"/>
      <c r="B14" s="191"/>
      <c r="C14" s="19" t="s">
        <v>59</v>
      </c>
      <c r="D14" s="20" t="s">
        <v>60</v>
      </c>
      <c r="E14" s="19" t="s">
        <v>59</v>
      </c>
      <c r="F14" s="20" t="s">
        <v>60</v>
      </c>
      <c r="G14" s="19" t="s">
        <v>59</v>
      </c>
      <c r="H14" s="20" t="s">
        <v>60</v>
      </c>
      <c r="I14" s="207"/>
      <c r="J14" s="94">
        <v>1</v>
      </c>
      <c r="K14" s="96">
        <v>2</v>
      </c>
      <c r="L14" s="215"/>
      <c r="M14" s="213"/>
      <c r="N14" s="195"/>
      <c r="O14" s="216"/>
      <c r="P14" s="18"/>
    </row>
    <row r="15" spans="1:17" ht="25.05" customHeight="1" x14ac:dyDescent="0.2">
      <c r="A15" s="12">
        <v>1</v>
      </c>
      <c r="B15" s="21"/>
      <c r="C15" s="127"/>
      <c r="D15" s="128"/>
      <c r="E15" s="127"/>
      <c r="F15" s="128"/>
      <c r="G15" s="127"/>
      <c r="H15" s="128"/>
      <c r="I15" s="129"/>
      <c r="J15" s="89"/>
      <c r="K15" s="101"/>
      <c r="L15" s="22"/>
      <c r="M15" s="26" t="str">
        <f>IF($L$4="","",VLOOKUP($L$4,学校情報!$A:$G,1,FALSE))</f>
        <v/>
      </c>
      <c r="N15" s="27" t="str">
        <f>IF($L$4="","",VLOOKUP($L$4,学校情報!$A:$G,3,FALSE))</f>
        <v/>
      </c>
      <c r="O15" s="85"/>
      <c r="P15" s="28" t="s">
        <v>222</v>
      </c>
      <c r="Q15" s="28" t="s">
        <v>16</v>
      </c>
    </row>
    <row r="16" spans="1:17" ht="25.05" customHeight="1" x14ac:dyDescent="0.2">
      <c r="A16" s="12">
        <v>2</v>
      </c>
      <c r="B16" s="29"/>
      <c r="C16" s="130"/>
      <c r="D16" s="131"/>
      <c r="E16" s="130"/>
      <c r="F16" s="131"/>
      <c r="G16" s="132"/>
      <c r="H16" s="133"/>
      <c r="I16" s="134"/>
      <c r="J16" s="90"/>
      <c r="K16" s="97"/>
      <c r="L16" s="30"/>
      <c r="M16" s="34" t="str">
        <f>IF($L$4="","",VLOOKUP($L$4,学校情報!$A:$G,1,FALSE))</f>
        <v/>
      </c>
      <c r="N16" s="35" t="str">
        <f>IF($L$4="","",VLOOKUP($L$4,学校情報!$A:$G,3,FALSE))</f>
        <v/>
      </c>
      <c r="O16" s="85"/>
      <c r="P16" s="126" t="s">
        <v>5</v>
      </c>
      <c r="Q16" s="28">
        <f t="shared" ref="Q16:Q25" si="0">COUNTIF($J$15:$K$34,P16)</f>
        <v>0</v>
      </c>
    </row>
    <row r="17" spans="1:17" ht="25.05" customHeight="1" x14ac:dyDescent="0.2">
      <c r="A17" s="12">
        <v>3</v>
      </c>
      <c r="B17" s="29"/>
      <c r="C17" s="130"/>
      <c r="D17" s="131"/>
      <c r="E17" s="130"/>
      <c r="F17" s="131"/>
      <c r="G17" s="132"/>
      <c r="H17" s="133"/>
      <c r="I17" s="134"/>
      <c r="J17" s="90"/>
      <c r="K17" s="97"/>
      <c r="L17" s="30"/>
      <c r="M17" s="34" t="str">
        <f>IF($L$4="","",VLOOKUP($L$4,学校情報!$A:$G,1,FALSE))</f>
        <v/>
      </c>
      <c r="N17" s="35" t="str">
        <f>IF($L$4="","",VLOOKUP($L$4,学校情報!$A:$G,3,FALSE))</f>
        <v/>
      </c>
      <c r="O17" s="85"/>
      <c r="P17" s="126" t="s">
        <v>6</v>
      </c>
      <c r="Q17" s="28">
        <f t="shared" si="0"/>
        <v>0</v>
      </c>
    </row>
    <row r="18" spans="1:17" ht="25.05" customHeight="1" x14ac:dyDescent="0.2">
      <c r="A18" s="12">
        <v>4</v>
      </c>
      <c r="B18" s="29"/>
      <c r="C18" s="130"/>
      <c r="D18" s="131"/>
      <c r="E18" s="130"/>
      <c r="F18" s="131"/>
      <c r="G18" s="132"/>
      <c r="H18" s="133"/>
      <c r="I18" s="134"/>
      <c r="J18" s="90"/>
      <c r="K18" s="97"/>
      <c r="L18" s="30"/>
      <c r="M18" s="34" t="str">
        <f>IF($L$4="","",VLOOKUP($L$4,学校情報!$A:$G,1,FALSE))</f>
        <v/>
      </c>
      <c r="N18" s="35" t="str">
        <f>IF($L$4="","",VLOOKUP($L$4,学校情報!$A:$G,3,FALSE))</f>
        <v/>
      </c>
      <c r="O18" s="85"/>
      <c r="P18" s="126" t="s">
        <v>7</v>
      </c>
      <c r="Q18" s="28">
        <f t="shared" si="0"/>
        <v>0</v>
      </c>
    </row>
    <row r="19" spans="1:17" ht="25.05" customHeight="1" x14ac:dyDescent="0.2">
      <c r="A19" s="12">
        <v>5</v>
      </c>
      <c r="B19" s="29"/>
      <c r="C19" s="135"/>
      <c r="D19" s="136"/>
      <c r="E19" s="135"/>
      <c r="F19" s="136"/>
      <c r="G19" s="137"/>
      <c r="H19" s="138"/>
      <c r="I19" s="139"/>
      <c r="J19" s="91"/>
      <c r="K19" s="98"/>
      <c r="L19" s="37"/>
      <c r="M19" s="41" t="str">
        <f>IF($L$4="","",VLOOKUP($L$4,学校情報!$A:$G,1,FALSE))</f>
        <v/>
      </c>
      <c r="N19" s="42" t="str">
        <f>IF($L$4="","",VLOOKUP($L$4,学校情報!$A:$G,3,FALSE))</f>
        <v/>
      </c>
      <c r="O19" s="85"/>
      <c r="P19" s="126" t="s">
        <v>8</v>
      </c>
      <c r="Q19" s="28">
        <f t="shared" si="0"/>
        <v>0</v>
      </c>
    </row>
    <row r="20" spans="1:17" ht="25.05" customHeight="1" x14ac:dyDescent="0.2">
      <c r="A20" s="12">
        <v>6</v>
      </c>
      <c r="B20" s="43"/>
      <c r="C20" s="140"/>
      <c r="D20" s="141"/>
      <c r="E20" s="142"/>
      <c r="F20" s="143"/>
      <c r="G20" s="142"/>
      <c r="H20" s="143"/>
      <c r="I20" s="144"/>
      <c r="J20" s="92"/>
      <c r="K20" s="102"/>
      <c r="L20" s="44"/>
      <c r="M20" s="49" t="str">
        <f>IF($L$4="","",VLOOKUP($L$4,学校情報!$A:$G,1,FALSE))</f>
        <v/>
      </c>
      <c r="N20" s="50" t="str">
        <f>IF($L$4="","",VLOOKUP($L$4,学校情報!$A:$G,3,FALSE))</f>
        <v/>
      </c>
      <c r="O20" s="85"/>
      <c r="P20" s="126" t="s">
        <v>17</v>
      </c>
      <c r="Q20" s="28">
        <f t="shared" si="0"/>
        <v>0</v>
      </c>
    </row>
    <row r="21" spans="1:17" ht="25.05" customHeight="1" x14ac:dyDescent="0.2">
      <c r="A21" s="12">
        <v>7</v>
      </c>
      <c r="B21" s="29"/>
      <c r="C21" s="145"/>
      <c r="D21" s="131"/>
      <c r="E21" s="132"/>
      <c r="F21" s="133"/>
      <c r="G21" s="132"/>
      <c r="H21" s="133"/>
      <c r="I21" s="134"/>
      <c r="J21" s="90"/>
      <c r="K21" s="97"/>
      <c r="L21" s="30"/>
      <c r="M21" s="34" t="str">
        <f>IF($L$4="","",VLOOKUP($L$4,学校情報!$A:$G,1,FALSE))</f>
        <v/>
      </c>
      <c r="N21" s="35" t="str">
        <f>IF($L$4="","",VLOOKUP($L$4,学校情報!$A:$G,3,FALSE))</f>
        <v/>
      </c>
      <c r="O21" s="85"/>
      <c r="P21" s="126" t="s">
        <v>18</v>
      </c>
      <c r="Q21" s="28">
        <f t="shared" si="0"/>
        <v>0</v>
      </c>
    </row>
    <row r="22" spans="1:17" ht="25.05" customHeight="1" x14ac:dyDescent="0.2">
      <c r="A22" s="12">
        <v>8</v>
      </c>
      <c r="B22" s="29"/>
      <c r="C22" s="145"/>
      <c r="D22" s="131"/>
      <c r="E22" s="132"/>
      <c r="F22" s="133"/>
      <c r="G22" s="132"/>
      <c r="H22" s="133"/>
      <c r="I22" s="134"/>
      <c r="J22" s="90"/>
      <c r="K22" s="97"/>
      <c r="L22" s="30"/>
      <c r="M22" s="34" t="str">
        <f>IF($L$4="","",VLOOKUP($L$4,学校情報!$A:$G,1,FALSE))</f>
        <v/>
      </c>
      <c r="N22" s="35" t="str">
        <f>IF($L$4="","",VLOOKUP($L$4,学校情報!$A:$G,3,FALSE))</f>
        <v/>
      </c>
      <c r="O22" s="85"/>
      <c r="P22" s="126" t="s">
        <v>10</v>
      </c>
      <c r="Q22" s="28">
        <f t="shared" si="0"/>
        <v>0</v>
      </c>
    </row>
    <row r="23" spans="1:17" ht="25.05" customHeight="1" x14ac:dyDescent="0.2">
      <c r="A23" s="12">
        <v>9</v>
      </c>
      <c r="B23" s="29"/>
      <c r="C23" s="145"/>
      <c r="D23" s="131"/>
      <c r="E23" s="132"/>
      <c r="F23" s="133"/>
      <c r="G23" s="132"/>
      <c r="H23" s="133"/>
      <c r="I23" s="134"/>
      <c r="J23" s="90"/>
      <c r="K23" s="97"/>
      <c r="L23" s="30"/>
      <c r="M23" s="34" t="str">
        <f>IF($L$4="","",VLOOKUP($L$4,学校情報!$A:$G,1,FALSE))</f>
        <v/>
      </c>
      <c r="N23" s="35" t="str">
        <f>IF($L$4="","",VLOOKUP($L$4,学校情報!$A:$G,3,FALSE))</f>
        <v/>
      </c>
      <c r="O23" s="85"/>
      <c r="P23" s="126" t="s">
        <v>11</v>
      </c>
      <c r="Q23" s="28">
        <f t="shared" si="0"/>
        <v>0</v>
      </c>
    </row>
    <row r="24" spans="1:17" ht="25.05" customHeight="1" x14ac:dyDescent="0.2">
      <c r="A24" s="12">
        <v>10</v>
      </c>
      <c r="B24" s="36"/>
      <c r="C24" s="146"/>
      <c r="D24" s="136"/>
      <c r="E24" s="137"/>
      <c r="F24" s="138"/>
      <c r="G24" s="137"/>
      <c r="H24" s="138"/>
      <c r="I24" s="139"/>
      <c r="J24" s="91"/>
      <c r="K24" s="98"/>
      <c r="L24" s="37"/>
      <c r="M24" s="41" t="str">
        <f>IF($L$4="","",VLOOKUP($L$4,学校情報!$A:$G,1,FALSE))</f>
        <v/>
      </c>
      <c r="N24" s="42" t="str">
        <f>IF($L$4="","",VLOOKUP($L$4,学校情報!$A:$G,3,FALSE))</f>
        <v/>
      </c>
      <c r="O24" s="85"/>
      <c r="P24" s="126" t="s">
        <v>13</v>
      </c>
      <c r="Q24" s="28">
        <f t="shared" si="0"/>
        <v>0</v>
      </c>
    </row>
    <row r="25" spans="1:17" ht="25.05" customHeight="1" x14ac:dyDescent="0.2">
      <c r="A25" s="12">
        <v>11</v>
      </c>
      <c r="B25" s="72"/>
      <c r="C25" s="147"/>
      <c r="D25" s="148"/>
      <c r="E25" s="142"/>
      <c r="F25" s="143"/>
      <c r="G25" s="142"/>
      <c r="H25" s="143"/>
      <c r="I25" s="144"/>
      <c r="J25" s="92"/>
      <c r="K25" s="102"/>
      <c r="L25" s="44"/>
      <c r="M25" s="49" t="str">
        <f>IF($L$4="","",VLOOKUP($L$4,学校情報!$A:$G,1,FALSE))</f>
        <v/>
      </c>
      <c r="N25" s="50" t="str">
        <f>IF($L$4="","",VLOOKUP($L$4,学校情報!$A:$G,3,FALSE))</f>
        <v/>
      </c>
      <c r="O25" s="85"/>
      <c r="P25" s="126" t="s">
        <v>14</v>
      </c>
      <c r="Q25" s="28">
        <f t="shared" si="0"/>
        <v>0</v>
      </c>
    </row>
    <row r="26" spans="1:17" ht="25.05" customHeight="1" x14ac:dyDescent="0.2">
      <c r="A26" s="12">
        <v>12</v>
      </c>
      <c r="B26" s="29"/>
      <c r="C26" s="145"/>
      <c r="D26" s="131"/>
      <c r="E26" s="132"/>
      <c r="F26" s="149"/>
      <c r="G26" s="150"/>
      <c r="H26" s="149"/>
      <c r="I26" s="151"/>
      <c r="J26" s="90"/>
      <c r="K26" s="97"/>
      <c r="L26" s="30"/>
      <c r="M26" s="34" t="str">
        <f>IF($L$4="","",VLOOKUP($L$4,学校情報!$A:$G,1,FALSE))</f>
        <v/>
      </c>
      <c r="N26" s="35" t="str">
        <f>IF($L$4="","",VLOOKUP($L$4,学校情報!$A:$G,3,FALSE))</f>
        <v/>
      </c>
      <c r="O26" s="85"/>
      <c r="P26" s="126" t="s">
        <v>44</v>
      </c>
      <c r="Q26" s="28"/>
    </row>
    <row r="27" spans="1:17" ht="25.05" customHeight="1" x14ac:dyDescent="0.2">
      <c r="A27" s="12">
        <v>13</v>
      </c>
      <c r="B27" s="29"/>
      <c r="C27" s="145"/>
      <c r="D27" s="131"/>
      <c r="E27" s="132"/>
      <c r="F27" s="133"/>
      <c r="G27" s="132"/>
      <c r="H27" s="133"/>
      <c r="I27" s="134"/>
      <c r="J27" s="90"/>
      <c r="K27" s="97"/>
      <c r="L27" s="30"/>
      <c r="M27" s="34" t="str">
        <f>IF($L$4="","",VLOOKUP($L$4,学校情報!$A:$G,1,FALSE))</f>
        <v/>
      </c>
      <c r="N27" s="35" t="str">
        <f>IF($L$4="","",VLOOKUP($L$4,学校情報!$A:$G,3,FALSE))</f>
        <v/>
      </c>
      <c r="O27" s="85"/>
    </row>
    <row r="28" spans="1:17" ht="25.05" customHeight="1" x14ac:dyDescent="0.2">
      <c r="A28" s="12">
        <v>14</v>
      </c>
      <c r="B28" s="29"/>
      <c r="C28" s="145"/>
      <c r="D28" s="131"/>
      <c r="E28" s="132"/>
      <c r="F28" s="133"/>
      <c r="G28" s="132"/>
      <c r="H28" s="133"/>
      <c r="I28" s="134"/>
      <c r="J28" s="90"/>
      <c r="K28" s="97"/>
      <c r="L28" s="30"/>
      <c r="M28" s="34" t="str">
        <f>IF($L$4="","",VLOOKUP($L$4,学校情報!$A:$G,1,FALSE))</f>
        <v/>
      </c>
      <c r="N28" s="35" t="str">
        <f>IF($L$4="","",VLOOKUP($L$4,学校情報!$A:$G,3,FALSE))</f>
        <v/>
      </c>
      <c r="O28" s="85"/>
    </row>
    <row r="29" spans="1:17" ht="25.05" customHeight="1" x14ac:dyDescent="0.2">
      <c r="A29" s="12">
        <v>15</v>
      </c>
      <c r="B29" s="74"/>
      <c r="C29" s="152"/>
      <c r="D29" s="153"/>
      <c r="E29" s="137"/>
      <c r="F29" s="138"/>
      <c r="G29" s="137"/>
      <c r="H29" s="138"/>
      <c r="I29" s="139"/>
      <c r="J29" s="91"/>
      <c r="K29" s="98"/>
      <c r="L29" s="37"/>
      <c r="M29" s="41" t="str">
        <f>IF($L$4="","",VLOOKUP($L$4,学校情報!$A:$G,1,FALSE))</f>
        <v/>
      </c>
      <c r="N29" s="42" t="str">
        <f>IF($L$4="","",VLOOKUP($L$4,学校情報!$A:$G,3,FALSE))</f>
        <v/>
      </c>
      <c r="O29" s="85"/>
    </row>
    <row r="30" spans="1:17" ht="25.05" customHeight="1" x14ac:dyDescent="0.2">
      <c r="A30" s="12">
        <v>16</v>
      </c>
      <c r="B30" s="43"/>
      <c r="C30" s="140"/>
      <c r="D30" s="141"/>
      <c r="E30" s="142"/>
      <c r="F30" s="143"/>
      <c r="G30" s="142"/>
      <c r="H30" s="143"/>
      <c r="I30" s="144"/>
      <c r="J30" s="92"/>
      <c r="K30" s="102"/>
      <c r="L30" s="73"/>
      <c r="M30" s="51" t="str">
        <f>IF($L$4="","",VLOOKUP($L$4,学校情報!$A:$G,1,FALSE))</f>
        <v/>
      </c>
      <c r="N30" s="50" t="str">
        <f>IF($L$4="","",VLOOKUP($L$4,学校情報!$A:$G,3,FALSE))</f>
        <v/>
      </c>
      <c r="O30" s="85"/>
    </row>
    <row r="31" spans="1:17" ht="25.05" customHeight="1" x14ac:dyDescent="0.2">
      <c r="A31" s="12">
        <v>17</v>
      </c>
      <c r="B31" s="29"/>
      <c r="C31" s="145"/>
      <c r="D31" s="131"/>
      <c r="E31" s="132"/>
      <c r="F31" s="133"/>
      <c r="G31" s="132"/>
      <c r="H31" s="133"/>
      <c r="I31" s="134"/>
      <c r="J31" s="90"/>
      <c r="K31" s="97"/>
      <c r="L31" s="30"/>
      <c r="M31" s="34" t="str">
        <f>IF($L$4="","",VLOOKUP($L$4,学校情報!$A:$G,1,FALSE))</f>
        <v/>
      </c>
      <c r="N31" s="35" t="str">
        <f>IF($L$4="","",VLOOKUP($L$4,学校情報!$A:$G,3,FALSE))</f>
        <v/>
      </c>
      <c r="O31" s="85"/>
    </row>
    <row r="32" spans="1:17" ht="25.05" customHeight="1" x14ac:dyDescent="0.2">
      <c r="A32" s="12">
        <v>18</v>
      </c>
      <c r="B32" s="29"/>
      <c r="C32" s="145"/>
      <c r="D32" s="131"/>
      <c r="E32" s="132"/>
      <c r="F32" s="133"/>
      <c r="G32" s="132"/>
      <c r="H32" s="133"/>
      <c r="I32" s="134"/>
      <c r="J32" s="90"/>
      <c r="K32" s="97"/>
      <c r="L32" s="30"/>
      <c r="M32" s="34" t="str">
        <f>IF($L$4="","",VLOOKUP($L$4,学校情報!$A:$G,1,FALSE))</f>
        <v/>
      </c>
      <c r="N32" s="35" t="str">
        <f>IF($L$4="","",VLOOKUP($L$4,学校情報!$A:$G,3,FALSE))</f>
        <v/>
      </c>
      <c r="O32" s="85"/>
    </row>
    <row r="33" spans="1:17" ht="25.05" customHeight="1" x14ac:dyDescent="0.2">
      <c r="A33" s="12">
        <v>19</v>
      </c>
      <c r="B33" s="29"/>
      <c r="C33" s="145"/>
      <c r="D33" s="131"/>
      <c r="E33" s="132"/>
      <c r="F33" s="133"/>
      <c r="G33" s="132"/>
      <c r="H33" s="133"/>
      <c r="I33" s="134"/>
      <c r="J33" s="90"/>
      <c r="K33" s="97"/>
      <c r="L33" s="30"/>
      <c r="M33" s="34" t="str">
        <f>IF($L$4="","",VLOOKUP($L$4,学校情報!$A:$G,1,FALSE))</f>
        <v/>
      </c>
      <c r="N33" s="35" t="str">
        <f>IF($L$4="","",VLOOKUP($L$4,学校情報!$A:$G,3,FALSE))</f>
        <v/>
      </c>
      <c r="O33" s="85"/>
    </row>
    <row r="34" spans="1:17" ht="25.05" customHeight="1" thickBot="1" x14ac:dyDescent="0.25">
      <c r="A34" s="12">
        <v>20</v>
      </c>
      <c r="B34" s="52"/>
      <c r="C34" s="154"/>
      <c r="D34" s="155"/>
      <c r="E34" s="156"/>
      <c r="F34" s="157"/>
      <c r="G34" s="156"/>
      <c r="H34" s="157"/>
      <c r="I34" s="158"/>
      <c r="J34" s="93"/>
      <c r="K34" s="100"/>
      <c r="L34" s="53"/>
      <c r="M34" s="57" t="str">
        <f>IF($L$4="","",VLOOKUP($L$4,学校情報!$A:$G,1,FALSE))</f>
        <v/>
      </c>
      <c r="N34" s="58" t="str">
        <f>IF($L$4="","",VLOOKUP($L$4,学校情報!$A:$G,3,FALSE))</f>
        <v/>
      </c>
      <c r="O34" s="85"/>
    </row>
    <row r="35" spans="1:17" ht="19.95" customHeight="1" thickBot="1" x14ac:dyDescent="0.25">
      <c r="B35" s="4"/>
      <c r="C35" s="4"/>
      <c r="D35" s="4"/>
      <c r="E35" s="4"/>
      <c r="F35" s="4"/>
      <c r="G35" s="4"/>
      <c r="H35" s="4"/>
      <c r="I35" s="4"/>
      <c r="J35" s="4"/>
      <c r="K35" s="4"/>
      <c r="L35" s="4"/>
      <c r="M35" s="4"/>
      <c r="N35" s="4"/>
      <c r="O35" s="4"/>
    </row>
    <row r="36" spans="1:17" ht="24.75" customHeight="1" thickBot="1" x14ac:dyDescent="0.25">
      <c r="B36" s="12"/>
      <c r="C36" s="12"/>
      <c r="D36" s="12"/>
      <c r="E36" s="159" t="s">
        <v>33</v>
      </c>
      <c r="F36" s="160"/>
      <c r="G36" s="160"/>
      <c r="H36" s="201">
        <f>20-COUNTIF($C$15:$C$34,"")</f>
        <v>0</v>
      </c>
      <c r="I36" s="201"/>
      <c r="J36" s="63" t="s">
        <v>66</v>
      </c>
      <c r="K36" s="1" t="s">
        <v>67</v>
      </c>
    </row>
    <row r="37" spans="1:17" ht="15" customHeight="1" x14ac:dyDescent="0.2">
      <c r="B37" s="12"/>
      <c r="C37" s="12"/>
      <c r="D37" s="12"/>
    </row>
    <row r="38" spans="1:17" ht="15" customHeight="1" x14ac:dyDescent="0.2">
      <c r="B38" s="66" t="s">
        <v>21</v>
      </c>
      <c r="C38" s="4"/>
      <c r="D38" s="4"/>
      <c r="E38" s="4"/>
      <c r="F38" s="4"/>
      <c r="G38" s="4"/>
    </row>
    <row r="39" spans="1:17" ht="15" customHeight="1" x14ac:dyDescent="0.2">
      <c r="B39" s="66" t="s">
        <v>22</v>
      </c>
      <c r="C39" s="4"/>
      <c r="D39" s="4"/>
      <c r="E39" s="4"/>
      <c r="F39" s="4"/>
      <c r="G39" s="4"/>
    </row>
    <row r="40" spans="1:17" ht="15" customHeight="1" x14ac:dyDescent="0.2">
      <c r="B40" s="12"/>
      <c r="C40" s="12"/>
      <c r="D40" s="12"/>
    </row>
    <row r="41" spans="1:17" ht="15" customHeight="1" x14ac:dyDescent="0.2">
      <c r="B41" s="12"/>
      <c r="C41" s="12"/>
      <c r="D41" s="12"/>
    </row>
    <row r="42" spans="1:17" ht="15" customHeight="1" x14ac:dyDescent="0.2">
      <c r="B42" s="12"/>
      <c r="C42" s="12"/>
      <c r="D42" s="12"/>
      <c r="H42" s="199" t="s">
        <v>69</v>
      </c>
      <c r="I42" s="199"/>
      <c r="J42" s="199"/>
      <c r="K42" s="199"/>
      <c r="L42" s="81"/>
      <c r="M42" s="81"/>
      <c r="N42" s="81"/>
    </row>
    <row r="43" spans="1:17" ht="15" customHeight="1" x14ac:dyDescent="0.2">
      <c r="B43" s="12"/>
      <c r="C43" s="12"/>
      <c r="D43" s="12"/>
      <c r="H43" s="86"/>
      <c r="I43" s="86"/>
      <c r="J43" s="86"/>
      <c r="K43" s="86"/>
      <c r="L43" s="81"/>
      <c r="M43" s="81"/>
      <c r="N43" s="81"/>
    </row>
    <row r="44" spans="1:17" ht="18.75" customHeight="1" x14ac:dyDescent="0.2">
      <c r="B44" s="196"/>
      <c r="C44" s="59"/>
      <c r="D44" s="59"/>
      <c r="E44" s="59"/>
      <c r="I44" s="198" t="str">
        <f>C9</f>
        <v/>
      </c>
      <c r="J44" s="198"/>
      <c r="K44" s="198"/>
      <c r="L44" s="217" t="s">
        <v>68</v>
      </c>
      <c r="M44" s="217"/>
      <c r="N44" s="82" t="s">
        <v>51</v>
      </c>
      <c r="P44" s="4"/>
      <c r="Q44" s="4"/>
    </row>
    <row r="45" spans="1:17" ht="18.75" customHeight="1" x14ac:dyDescent="0.2">
      <c r="B45" s="197"/>
      <c r="C45" s="77"/>
      <c r="D45" s="77"/>
      <c r="E45" s="77"/>
      <c r="F45" s="59"/>
      <c r="G45" s="60"/>
      <c r="P45" s="4"/>
      <c r="Q45" s="4"/>
    </row>
    <row r="46" spans="1:17" ht="15" customHeight="1" x14ac:dyDescent="0.2">
      <c r="B46" s="61"/>
      <c r="C46" s="79"/>
      <c r="D46" s="79"/>
      <c r="E46" s="4"/>
      <c r="F46" s="59"/>
      <c r="G46" s="62"/>
      <c r="K46" s="12" t="s">
        <v>54</v>
      </c>
      <c r="P46" s="4"/>
      <c r="Q46" s="4"/>
    </row>
    <row r="47" spans="1:17" ht="15" customHeight="1" x14ac:dyDescent="0.2">
      <c r="B47" s="61"/>
      <c r="C47" s="79"/>
      <c r="D47" s="79"/>
      <c r="E47" s="4"/>
      <c r="F47" s="59"/>
      <c r="G47" s="62"/>
      <c r="K47" s="12" t="s">
        <v>23</v>
      </c>
      <c r="P47" s="4"/>
      <c r="Q47" s="4"/>
    </row>
    <row r="48" spans="1:17" ht="15" customHeight="1" x14ac:dyDescent="0.2">
      <c r="B48" s="76"/>
      <c r="C48" s="79"/>
      <c r="D48" s="79"/>
      <c r="E48" s="4"/>
      <c r="F48" s="77"/>
      <c r="G48" s="78"/>
      <c r="J48" s="13"/>
      <c r="K48" s="13"/>
      <c r="P48" s="4"/>
      <c r="Q48" s="4"/>
    </row>
    <row r="49" spans="2:17" ht="11.25" customHeight="1" x14ac:dyDescent="0.2">
      <c r="B49" s="79"/>
      <c r="C49" s="79"/>
      <c r="D49" s="79"/>
      <c r="E49" s="4"/>
      <c r="F49" s="4"/>
      <c r="G49" s="4"/>
      <c r="H49" s="4"/>
      <c r="I49" s="4"/>
      <c r="J49" s="4"/>
      <c r="K49" s="4"/>
      <c r="L49" s="4"/>
      <c r="M49" s="4"/>
      <c r="N49" s="4"/>
      <c r="O49" s="4"/>
      <c r="P49" s="4"/>
      <c r="Q49" s="4"/>
    </row>
    <row r="50" spans="2:17" ht="11.25" customHeight="1" x14ac:dyDescent="0.2">
      <c r="B50" s="79"/>
      <c r="C50" s="79"/>
      <c r="D50" s="79"/>
      <c r="E50" s="4"/>
      <c r="F50" s="4"/>
      <c r="G50" s="4"/>
      <c r="H50" s="4"/>
      <c r="I50" s="4"/>
      <c r="J50" s="4"/>
      <c r="K50" s="4"/>
      <c r="L50" s="4"/>
      <c r="M50" s="4"/>
      <c r="N50" s="4"/>
      <c r="O50" s="4"/>
      <c r="P50" s="4"/>
      <c r="Q50" s="4"/>
    </row>
    <row r="51" spans="2:17" ht="11.25" customHeight="1" x14ac:dyDescent="0.2">
      <c r="B51" s="79"/>
      <c r="C51" s="79"/>
      <c r="D51" s="79"/>
      <c r="E51" s="4"/>
      <c r="F51" s="4"/>
      <c r="G51" s="4"/>
      <c r="H51" s="4"/>
      <c r="I51" s="4"/>
      <c r="J51" s="4"/>
      <c r="K51" s="4"/>
      <c r="L51" s="4"/>
      <c r="M51" s="4"/>
      <c r="N51" s="4"/>
      <c r="O51" s="4"/>
      <c r="P51" s="4"/>
      <c r="Q51" s="4"/>
    </row>
    <row r="52" spans="2:17" ht="11.25" customHeight="1" x14ac:dyDescent="0.2">
      <c r="B52" s="79"/>
      <c r="C52" s="79"/>
      <c r="D52" s="79"/>
      <c r="E52" s="4"/>
      <c r="F52" s="4"/>
      <c r="G52" s="4"/>
      <c r="H52" s="4"/>
      <c r="I52" s="4"/>
      <c r="J52" s="4"/>
      <c r="K52" s="4"/>
      <c r="L52" s="4"/>
      <c r="M52" s="4"/>
      <c r="N52" s="4"/>
      <c r="O52" s="4"/>
      <c r="P52" s="4"/>
      <c r="Q52" s="4"/>
    </row>
    <row r="53" spans="2:17" ht="11.25" customHeight="1" x14ac:dyDescent="0.2">
      <c r="B53" s="79"/>
      <c r="C53" s="79"/>
      <c r="D53" s="79"/>
      <c r="E53" s="4"/>
      <c r="F53" s="4"/>
      <c r="G53" s="4"/>
      <c r="H53" s="4"/>
      <c r="I53" s="4"/>
      <c r="J53" s="4"/>
      <c r="K53" s="4"/>
      <c r="L53" s="4"/>
      <c r="M53" s="4"/>
      <c r="N53" s="4"/>
      <c r="O53" s="4"/>
      <c r="P53" s="4"/>
      <c r="Q53" s="4"/>
    </row>
    <row r="54" spans="2:17" ht="11.25" customHeight="1" x14ac:dyDescent="0.2">
      <c r="B54" s="79"/>
      <c r="C54" s="79"/>
      <c r="D54" s="79"/>
      <c r="E54" s="4"/>
      <c r="F54" s="4"/>
      <c r="G54" s="4"/>
      <c r="H54" s="4"/>
      <c r="I54" s="4"/>
      <c r="J54" s="4"/>
      <c r="K54" s="4"/>
      <c r="L54" s="4"/>
      <c r="M54" s="4"/>
      <c r="N54" s="4"/>
      <c r="O54" s="4"/>
      <c r="P54" s="4"/>
      <c r="Q54" s="4"/>
    </row>
    <row r="55" spans="2:17" ht="11.25" customHeight="1" x14ac:dyDescent="0.2">
      <c r="B55" s="79"/>
      <c r="C55" s="79"/>
      <c r="D55" s="79"/>
      <c r="E55" s="4"/>
      <c r="F55" s="4"/>
      <c r="G55" s="4"/>
      <c r="H55" s="4"/>
      <c r="I55" s="4"/>
      <c r="J55" s="4"/>
      <c r="K55" s="4"/>
      <c r="L55" s="4"/>
      <c r="M55" s="4"/>
      <c r="N55" s="4"/>
      <c r="O55" s="4"/>
      <c r="P55" s="4"/>
      <c r="Q55" s="4"/>
    </row>
    <row r="56" spans="2:17" x14ac:dyDescent="0.2">
      <c r="B56" s="79"/>
      <c r="C56" s="79"/>
      <c r="D56" s="79"/>
      <c r="E56" s="4"/>
      <c r="F56" s="4"/>
      <c r="G56" s="4"/>
      <c r="H56" s="4"/>
      <c r="I56" s="4"/>
      <c r="J56" s="4"/>
      <c r="K56" s="4"/>
      <c r="L56" s="4"/>
      <c r="M56" s="4"/>
      <c r="N56" s="4"/>
      <c r="O56" s="4"/>
      <c r="P56" s="4"/>
      <c r="Q56" s="4"/>
    </row>
    <row r="57" spans="2:17" x14ac:dyDescent="0.2">
      <c r="B57" s="79"/>
      <c r="C57" s="79"/>
      <c r="D57" s="79"/>
      <c r="E57" s="4"/>
      <c r="F57" s="4"/>
      <c r="G57" s="4"/>
      <c r="H57" s="4"/>
      <c r="I57" s="4"/>
      <c r="J57" s="4"/>
      <c r="K57" s="4"/>
      <c r="L57" s="4"/>
      <c r="M57" s="4"/>
      <c r="N57" s="4"/>
      <c r="O57" s="4"/>
      <c r="P57" s="4"/>
      <c r="Q57" s="4"/>
    </row>
    <row r="58" spans="2:17" x14ac:dyDescent="0.2">
      <c r="B58" s="79"/>
      <c r="C58" s="79"/>
      <c r="D58" s="79"/>
      <c r="E58" s="4"/>
      <c r="F58" s="4"/>
      <c r="G58" s="4"/>
      <c r="H58" s="4"/>
      <c r="I58" s="4"/>
      <c r="J58" s="4"/>
      <c r="K58" s="4"/>
      <c r="L58" s="4"/>
      <c r="M58" s="4"/>
      <c r="N58" s="4"/>
      <c r="O58" s="4"/>
      <c r="P58" s="4"/>
      <c r="Q58" s="4"/>
    </row>
    <row r="59" spans="2:17" x14ac:dyDescent="0.2">
      <c r="B59" s="79"/>
      <c r="C59" s="79"/>
      <c r="D59" s="79"/>
      <c r="E59" s="4"/>
      <c r="F59" s="4"/>
      <c r="G59" s="4"/>
      <c r="H59" s="4"/>
      <c r="I59" s="4"/>
      <c r="J59" s="4"/>
      <c r="K59" s="4"/>
      <c r="L59" s="4"/>
      <c r="M59" s="4"/>
      <c r="N59" s="4"/>
      <c r="O59" s="4"/>
      <c r="P59" s="4"/>
      <c r="Q59" s="4"/>
    </row>
    <row r="60" spans="2:17" x14ac:dyDescent="0.2">
      <c r="B60" s="79"/>
      <c r="C60" s="79"/>
      <c r="D60" s="79"/>
      <c r="E60" s="4"/>
      <c r="F60" s="4"/>
      <c r="G60" s="4"/>
      <c r="H60" s="4"/>
      <c r="I60" s="4"/>
      <c r="J60" s="4"/>
      <c r="K60" s="4"/>
      <c r="L60" s="4"/>
      <c r="M60" s="4"/>
      <c r="N60" s="4"/>
      <c r="O60" s="4"/>
      <c r="P60" s="4"/>
      <c r="Q60" s="4"/>
    </row>
    <row r="61" spans="2:17" x14ac:dyDescent="0.2">
      <c r="B61" s="79"/>
      <c r="C61" s="79"/>
      <c r="D61" s="79"/>
      <c r="E61" s="4"/>
      <c r="F61" s="4"/>
      <c r="G61" s="4"/>
      <c r="H61" s="4"/>
      <c r="I61" s="4"/>
      <c r="J61" s="4"/>
      <c r="K61" s="4"/>
      <c r="L61" s="4"/>
      <c r="M61" s="4"/>
      <c r="N61" s="4"/>
      <c r="O61" s="4"/>
      <c r="P61" s="4"/>
      <c r="Q61" s="4"/>
    </row>
    <row r="62" spans="2:17" x14ac:dyDescent="0.2">
      <c r="B62" s="79"/>
      <c r="C62" s="79"/>
      <c r="D62" s="79"/>
      <c r="E62" s="4"/>
      <c r="F62" s="4"/>
      <c r="G62" s="4"/>
      <c r="H62" s="4"/>
      <c r="I62" s="4"/>
      <c r="J62" s="4"/>
      <c r="K62" s="4"/>
      <c r="L62" s="4"/>
      <c r="M62" s="4"/>
      <c r="N62" s="4"/>
      <c r="O62" s="4"/>
      <c r="P62" s="4"/>
      <c r="Q62" s="4"/>
    </row>
    <row r="63" spans="2:17" x14ac:dyDescent="0.2">
      <c r="B63" s="79"/>
      <c r="C63" s="79"/>
      <c r="D63" s="79"/>
      <c r="E63" s="4"/>
      <c r="F63" s="4"/>
      <c r="G63" s="4"/>
      <c r="H63" s="4"/>
      <c r="I63" s="4"/>
      <c r="J63" s="4"/>
      <c r="K63" s="4"/>
      <c r="L63" s="4"/>
      <c r="M63" s="4"/>
      <c r="N63" s="4"/>
      <c r="O63" s="4"/>
      <c r="P63" s="4"/>
      <c r="Q63" s="4"/>
    </row>
    <row r="64" spans="2:17" x14ac:dyDescent="0.2">
      <c r="B64" s="79"/>
      <c r="C64" s="79"/>
      <c r="D64" s="79"/>
      <c r="E64" s="4"/>
      <c r="F64" s="4"/>
      <c r="G64" s="4"/>
      <c r="H64" s="4"/>
      <c r="I64" s="4"/>
      <c r="J64" s="4"/>
      <c r="K64" s="4"/>
      <c r="L64" s="4"/>
      <c r="M64" s="4"/>
      <c r="N64" s="4"/>
      <c r="O64" s="4"/>
      <c r="P64" s="4"/>
      <c r="Q64" s="4"/>
    </row>
    <row r="65" spans="2:17" x14ac:dyDescent="0.2">
      <c r="B65" s="79"/>
      <c r="C65" s="79"/>
      <c r="D65" s="79"/>
      <c r="E65" s="4"/>
      <c r="F65" s="4"/>
      <c r="G65" s="4"/>
      <c r="H65" s="4"/>
      <c r="I65" s="4"/>
      <c r="J65" s="4"/>
      <c r="K65" s="4"/>
      <c r="L65" s="4"/>
      <c r="M65" s="4"/>
      <c r="N65" s="4"/>
      <c r="O65" s="4"/>
      <c r="P65" s="4"/>
      <c r="Q65" s="4"/>
    </row>
    <row r="66" spans="2:17" x14ac:dyDescent="0.2">
      <c r="B66" s="79"/>
      <c r="C66" s="79"/>
      <c r="D66" s="79"/>
      <c r="E66" s="4"/>
      <c r="F66" s="4"/>
      <c r="G66" s="4"/>
      <c r="H66" s="4"/>
      <c r="I66" s="4"/>
      <c r="J66" s="4"/>
      <c r="K66" s="4"/>
      <c r="L66" s="4"/>
      <c r="M66" s="4"/>
      <c r="N66" s="4"/>
      <c r="O66" s="4"/>
      <c r="P66" s="4"/>
      <c r="Q66" s="4"/>
    </row>
    <row r="67" spans="2:17" x14ac:dyDescent="0.2">
      <c r="B67" s="79"/>
      <c r="C67" s="79"/>
      <c r="D67" s="79"/>
      <c r="E67" s="4"/>
      <c r="F67" s="4"/>
      <c r="G67" s="4"/>
      <c r="H67" s="4"/>
      <c r="I67" s="4"/>
      <c r="J67" s="4"/>
      <c r="K67" s="4"/>
      <c r="L67" s="4"/>
      <c r="M67" s="4"/>
      <c r="N67" s="4"/>
      <c r="O67" s="4"/>
      <c r="P67" s="4"/>
      <c r="Q67" s="4"/>
    </row>
    <row r="68" spans="2:17" x14ac:dyDescent="0.2">
      <c r="B68" s="79"/>
      <c r="C68" s="79"/>
      <c r="D68" s="79"/>
      <c r="E68" s="4"/>
      <c r="F68" s="4"/>
      <c r="G68" s="4"/>
      <c r="H68" s="4"/>
      <c r="I68" s="4"/>
      <c r="J68" s="4"/>
      <c r="K68" s="4"/>
      <c r="L68" s="4"/>
      <c r="M68" s="4"/>
      <c r="N68" s="4"/>
      <c r="O68" s="4"/>
      <c r="P68" s="4"/>
      <c r="Q68" s="4"/>
    </row>
    <row r="69" spans="2:17" x14ac:dyDescent="0.2">
      <c r="B69" s="79"/>
      <c r="C69" s="79"/>
      <c r="D69" s="79"/>
      <c r="E69" s="4"/>
      <c r="F69" s="4"/>
      <c r="G69" s="4"/>
      <c r="H69" s="4"/>
      <c r="I69" s="4"/>
      <c r="J69" s="4"/>
      <c r="K69" s="4"/>
      <c r="L69" s="4"/>
      <c r="M69" s="4"/>
      <c r="N69" s="4"/>
      <c r="O69" s="4"/>
      <c r="P69" s="4"/>
      <c r="Q69" s="4"/>
    </row>
    <row r="70" spans="2:17" x14ac:dyDescent="0.2">
      <c r="B70" s="79"/>
      <c r="C70" s="79"/>
      <c r="D70" s="79"/>
      <c r="E70" s="4"/>
      <c r="F70" s="4"/>
      <c r="G70" s="4"/>
      <c r="H70" s="4"/>
      <c r="I70" s="4"/>
      <c r="J70" s="4"/>
      <c r="K70" s="4"/>
      <c r="L70" s="4"/>
      <c r="M70" s="4"/>
      <c r="N70" s="4"/>
      <c r="O70" s="4"/>
      <c r="P70" s="4"/>
      <c r="Q70" s="4"/>
    </row>
    <row r="71" spans="2:17" x14ac:dyDescent="0.2">
      <c r="B71" s="79"/>
      <c r="C71" s="79"/>
      <c r="D71" s="79"/>
      <c r="E71" s="4"/>
      <c r="F71" s="4"/>
      <c r="G71" s="4"/>
      <c r="H71" s="4"/>
      <c r="I71" s="4"/>
      <c r="J71" s="4"/>
      <c r="K71" s="4"/>
      <c r="L71" s="4"/>
      <c r="M71" s="4"/>
      <c r="N71" s="4"/>
      <c r="O71" s="4"/>
      <c r="P71" s="4"/>
      <c r="Q71" s="4"/>
    </row>
    <row r="72" spans="2:17" x14ac:dyDescent="0.2">
      <c r="B72" s="79"/>
      <c r="C72" s="79"/>
      <c r="D72" s="79"/>
      <c r="E72" s="4"/>
      <c r="F72" s="4"/>
      <c r="G72" s="4"/>
      <c r="H72" s="4"/>
      <c r="I72" s="4"/>
      <c r="J72" s="4"/>
      <c r="K72" s="4"/>
      <c r="L72" s="4"/>
      <c r="M72" s="4"/>
      <c r="N72" s="4"/>
      <c r="O72" s="4"/>
      <c r="P72" s="4"/>
      <c r="Q72" s="4"/>
    </row>
    <row r="73" spans="2:17" x14ac:dyDescent="0.2">
      <c r="B73" s="79"/>
      <c r="C73" s="79"/>
      <c r="D73" s="79"/>
      <c r="E73" s="4"/>
      <c r="F73" s="4"/>
      <c r="G73" s="4"/>
      <c r="H73" s="4"/>
      <c r="I73" s="4"/>
      <c r="J73" s="4"/>
      <c r="K73" s="4"/>
      <c r="L73" s="4"/>
      <c r="M73" s="4"/>
      <c r="N73" s="4"/>
      <c r="O73" s="4"/>
      <c r="P73" s="4"/>
      <c r="Q73" s="4"/>
    </row>
    <row r="74" spans="2:17" x14ac:dyDescent="0.2">
      <c r="B74" s="79"/>
      <c r="C74" s="79"/>
      <c r="D74" s="79"/>
      <c r="E74" s="4"/>
      <c r="F74" s="4"/>
      <c r="G74" s="4"/>
      <c r="H74" s="4"/>
      <c r="I74" s="4"/>
      <c r="J74" s="4"/>
      <c r="K74" s="4"/>
      <c r="L74" s="4"/>
      <c r="M74" s="4"/>
      <c r="N74" s="4"/>
      <c r="O74" s="4"/>
      <c r="P74" s="4"/>
      <c r="Q74" s="4"/>
    </row>
    <row r="75" spans="2:17" x14ac:dyDescent="0.2">
      <c r="B75" s="79"/>
      <c r="C75" s="79"/>
      <c r="D75" s="79"/>
      <c r="E75" s="4"/>
      <c r="F75" s="4"/>
      <c r="G75" s="4"/>
      <c r="H75" s="4"/>
      <c r="I75" s="4"/>
      <c r="J75" s="4"/>
      <c r="K75" s="4"/>
      <c r="L75" s="4"/>
      <c r="M75" s="4"/>
      <c r="N75" s="4"/>
      <c r="O75" s="4"/>
      <c r="P75" s="4"/>
      <c r="Q75" s="4"/>
    </row>
    <row r="76" spans="2:17" x14ac:dyDescent="0.2">
      <c r="B76" s="79"/>
      <c r="C76" s="79"/>
      <c r="D76" s="79"/>
      <c r="E76" s="4"/>
      <c r="F76" s="4"/>
      <c r="G76" s="4"/>
      <c r="H76" s="4"/>
      <c r="I76" s="4"/>
      <c r="J76" s="4"/>
      <c r="K76" s="4"/>
      <c r="L76" s="4"/>
      <c r="M76" s="4"/>
      <c r="N76" s="4"/>
      <c r="O76" s="4"/>
      <c r="P76" s="4"/>
      <c r="Q76" s="4"/>
    </row>
    <row r="77" spans="2:17" x14ac:dyDescent="0.2">
      <c r="B77" s="79"/>
      <c r="C77" s="79"/>
      <c r="D77" s="79"/>
      <c r="E77" s="4"/>
      <c r="F77" s="4"/>
      <c r="G77" s="4"/>
      <c r="H77" s="4"/>
      <c r="I77" s="4"/>
      <c r="J77" s="4"/>
      <c r="K77" s="4"/>
      <c r="L77" s="4"/>
      <c r="M77" s="4"/>
      <c r="N77" s="4"/>
      <c r="O77" s="4"/>
      <c r="P77" s="4"/>
      <c r="Q77" s="4"/>
    </row>
    <row r="78" spans="2:17" x14ac:dyDescent="0.2">
      <c r="B78" s="79"/>
      <c r="C78" s="79"/>
      <c r="D78" s="79"/>
      <c r="E78" s="4"/>
      <c r="F78" s="4"/>
      <c r="G78" s="4"/>
      <c r="H78" s="4"/>
      <c r="I78" s="4"/>
      <c r="J78" s="4"/>
      <c r="K78" s="4"/>
      <c r="L78" s="4"/>
      <c r="M78" s="4"/>
      <c r="N78" s="4"/>
      <c r="O78" s="4"/>
      <c r="P78" s="4"/>
      <c r="Q78" s="4"/>
    </row>
    <row r="79" spans="2:17" x14ac:dyDescent="0.2">
      <c r="B79" s="79"/>
      <c r="C79" s="79"/>
      <c r="D79" s="79"/>
      <c r="E79" s="4"/>
      <c r="F79" s="4"/>
      <c r="G79" s="4"/>
      <c r="H79" s="4"/>
      <c r="I79" s="4"/>
      <c r="J79" s="4"/>
      <c r="K79" s="4"/>
      <c r="L79" s="4"/>
      <c r="M79" s="4"/>
      <c r="N79" s="4"/>
      <c r="O79" s="4"/>
      <c r="P79" s="4"/>
      <c r="Q79" s="4"/>
    </row>
    <row r="80" spans="2:17" x14ac:dyDescent="0.2">
      <c r="B80" s="79"/>
      <c r="C80" s="79"/>
      <c r="D80" s="79"/>
      <c r="E80" s="4"/>
      <c r="F80" s="4"/>
      <c r="G80" s="4"/>
      <c r="H80" s="4"/>
      <c r="I80" s="4"/>
      <c r="J80" s="4"/>
      <c r="K80" s="4"/>
      <c r="L80" s="4"/>
      <c r="M80" s="4"/>
      <c r="N80" s="4"/>
      <c r="O80" s="4"/>
      <c r="P80" s="4"/>
      <c r="Q80" s="4"/>
    </row>
    <row r="81" spans="2:17" x14ac:dyDescent="0.2">
      <c r="B81" s="79"/>
      <c r="C81" s="79"/>
      <c r="D81" s="79"/>
      <c r="E81" s="4"/>
      <c r="F81" s="4"/>
      <c r="G81" s="4"/>
      <c r="H81" s="4"/>
      <c r="I81" s="4"/>
      <c r="J81" s="4"/>
      <c r="K81" s="4"/>
      <c r="L81" s="4"/>
      <c r="M81" s="4"/>
      <c r="N81" s="4"/>
      <c r="O81" s="4"/>
      <c r="P81" s="4"/>
      <c r="Q81" s="4"/>
    </row>
    <row r="82" spans="2:17" x14ac:dyDescent="0.2">
      <c r="B82" s="79"/>
      <c r="C82" s="79"/>
      <c r="D82" s="79"/>
      <c r="E82" s="4"/>
      <c r="F82" s="4"/>
      <c r="G82" s="4"/>
      <c r="H82" s="4"/>
      <c r="I82" s="4"/>
      <c r="J82" s="4"/>
      <c r="K82" s="4"/>
      <c r="L82" s="4"/>
      <c r="M82" s="4"/>
      <c r="N82" s="4"/>
      <c r="O82" s="4"/>
      <c r="P82" s="4"/>
      <c r="Q82" s="4"/>
    </row>
    <row r="83" spans="2:17" x14ac:dyDescent="0.2">
      <c r="B83" s="79"/>
      <c r="C83" s="79"/>
      <c r="D83" s="79"/>
      <c r="E83" s="4"/>
      <c r="F83" s="4"/>
      <c r="G83" s="4"/>
      <c r="H83" s="4"/>
      <c r="I83" s="4"/>
      <c r="J83" s="4"/>
      <c r="K83" s="4"/>
      <c r="L83" s="4"/>
      <c r="M83" s="4"/>
      <c r="N83" s="4"/>
      <c r="O83" s="4"/>
      <c r="P83" s="4"/>
      <c r="Q83" s="4"/>
    </row>
    <row r="84" spans="2:17" x14ac:dyDescent="0.2">
      <c r="B84" s="79"/>
      <c r="C84" s="79"/>
      <c r="D84" s="79"/>
      <c r="E84" s="4"/>
      <c r="F84" s="4"/>
      <c r="G84" s="4"/>
      <c r="H84" s="4"/>
      <c r="I84" s="4"/>
      <c r="J84" s="4"/>
      <c r="K84" s="4"/>
      <c r="L84" s="4"/>
      <c r="M84" s="4"/>
      <c r="N84" s="4"/>
      <c r="O84" s="4"/>
      <c r="P84" s="4"/>
      <c r="Q84" s="4"/>
    </row>
    <row r="85" spans="2:17" x14ac:dyDescent="0.2">
      <c r="B85" s="79"/>
      <c r="C85" s="79"/>
      <c r="D85" s="79"/>
      <c r="E85" s="4"/>
      <c r="F85" s="4"/>
      <c r="G85" s="4"/>
      <c r="H85" s="4"/>
      <c r="I85" s="4"/>
      <c r="J85" s="4"/>
      <c r="K85" s="4"/>
      <c r="L85" s="4"/>
      <c r="M85" s="4"/>
      <c r="N85" s="4"/>
      <c r="O85" s="4"/>
      <c r="P85" s="4"/>
      <c r="Q85" s="4"/>
    </row>
    <row r="86" spans="2:17" x14ac:dyDescent="0.2">
      <c r="B86" s="79"/>
      <c r="C86" s="79"/>
      <c r="D86" s="79"/>
      <c r="E86" s="4"/>
      <c r="F86" s="4"/>
      <c r="G86" s="4"/>
      <c r="H86" s="4"/>
      <c r="I86" s="4"/>
      <c r="J86" s="4"/>
      <c r="K86" s="4"/>
      <c r="L86" s="4"/>
      <c r="M86" s="4"/>
      <c r="N86" s="4"/>
      <c r="O86" s="4"/>
    </row>
    <row r="87" spans="2:17" x14ac:dyDescent="0.2">
      <c r="B87" s="79"/>
      <c r="C87" s="79"/>
      <c r="D87" s="79"/>
      <c r="E87" s="4"/>
      <c r="F87" s="4"/>
      <c r="G87" s="4"/>
      <c r="H87" s="4"/>
      <c r="I87" s="4"/>
      <c r="J87" s="4"/>
      <c r="K87" s="4"/>
      <c r="L87" s="4"/>
      <c r="M87" s="4"/>
      <c r="N87" s="4"/>
      <c r="O87" s="4"/>
    </row>
    <row r="88" spans="2:17" x14ac:dyDescent="0.2">
      <c r="B88" s="79"/>
      <c r="F88" s="4"/>
      <c r="G88" s="4"/>
      <c r="H88" s="4"/>
      <c r="I88" s="4"/>
      <c r="J88" s="4"/>
      <c r="K88" s="4"/>
      <c r="L88" s="4"/>
      <c r="M88" s="4"/>
      <c r="N88" s="4"/>
      <c r="O88" s="4"/>
    </row>
    <row r="89" spans="2:17" x14ac:dyDescent="0.2">
      <c r="B89" s="79"/>
      <c r="F89" s="4"/>
      <c r="G89" s="4"/>
      <c r="H89" s="4"/>
      <c r="I89" s="4"/>
      <c r="J89" s="4"/>
      <c r="K89" s="4"/>
      <c r="L89" s="4"/>
      <c r="M89" s="4"/>
      <c r="N89" s="4"/>
      <c r="O89" s="4"/>
    </row>
    <row r="90" spans="2:17" x14ac:dyDescent="0.2">
      <c r="B90" s="79"/>
      <c r="F90" s="4"/>
      <c r="G90" s="4"/>
      <c r="H90" s="4"/>
      <c r="I90" s="4"/>
      <c r="J90" s="4"/>
      <c r="K90" s="4"/>
      <c r="L90" s="4"/>
      <c r="M90" s="4"/>
      <c r="N90" s="4"/>
      <c r="O90" s="4"/>
    </row>
  </sheetData>
  <mergeCells count="30">
    <mergeCell ref="L4:M5"/>
    <mergeCell ref="I10:I11"/>
    <mergeCell ref="D7:L7"/>
    <mergeCell ref="B10:B11"/>
    <mergeCell ref="L44:M44"/>
    <mergeCell ref="B44:B45"/>
    <mergeCell ref="I44:K44"/>
    <mergeCell ref="J10:J11"/>
    <mergeCell ref="O13:O14"/>
    <mergeCell ref="H42:K42"/>
    <mergeCell ref="H36:I36"/>
    <mergeCell ref="C13:D13"/>
    <mergeCell ref="E13:F13"/>
    <mergeCell ref="N13:N14"/>
    <mergeCell ref="L3:M3"/>
    <mergeCell ref="E36:G36"/>
    <mergeCell ref="P1:Q11"/>
    <mergeCell ref="A13:A14"/>
    <mergeCell ref="G13:H13"/>
    <mergeCell ref="J13:K13"/>
    <mergeCell ref="M13:M14"/>
    <mergeCell ref="B13:B14"/>
    <mergeCell ref="I13:I14"/>
    <mergeCell ref="K9:M9"/>
    <mergeCell ref="L13:L14"/>
    <mergeCell ref="K10:L11"/>
    <mergeCell ref="M10:M11"/>
    <mergeCell ref="C9:I9"/>
    <mergeCell ref="B1:N1"/>
    <mergeCell ref="C10:H11"/>
  </mergeCells>
  <phoneticPr fontId="1"/>
  <conditionalFormatting sqref="C9:I9">
    <cfRule type="containsBlanks" dxfId="5" priority="14" stopIfTrue="1">
      <formula>LEN(TRIM(C9))=0</formula>
    </cfRule>
  </conditionalFormatting>
  <conditionalFormatting sqref="C15:I34">
    <cfRule type="containsBlanks" dxfId="4" priority="6" stopIfTrue="1">
      <formula>LEN(TRIM(C15))=0</formula>
    </cfRule>
  </conditionalFormatting>
  <conditionalFormatting sqref="H36:I36">
    <cfRule type="containsBlanks" dxfId="3" priority="11" stopIfTrue="1">
      <formula>LEN(TRIM(H36))=0</formula>
    </cfRule>
  </conditionalFormatting>
  <conditionalFormatting sqref="I44">
    <cfRule type="containsBlanks" dxfId="2" priority="12" stopIfTrue="1">
      <formula>LEN(TRIM(I44))=0</formula>
    </cfRule>
  </conditionalFormatting>
  <conditionalFormatting sqref="K9">
    <cfRule type="containsBlanks" dxfId="1" priority="13" stopIfTrue="1">
      <formula>LEN(TRIM(K9))=0</formula>
    </cfRule>
  </conditionalFormatting>
  <conditionalFormatting sqref="M15:N34">
    <cfRule type="containsBlanks" dxfId="0" priority="5" stopIfTrue="1">
      <formula>LEN(TRIM(M15))=0</formula>
    </cfRule>
  </conditionalFormatting>
  <dataValidations count="6">
    <dataValidation imeMode="on" allowBlank="1" showInputMessage="1" showErrorMessage="1" sqref="F49:I49 H42:H43 E46 E35:I35 H36:I36 E36" xr:uid="{00000000-0002-0000-0300-000000000000}"/>
    <dataValidation imeMode="disabled" allowBlank="1" showInputMessage="1" showErrorMessage="1" sqref="B15:B34 I15:I34" xr:uid="{00000000-0002-0000-0300-000001000000}"/>
    <dataValidation imeMode="halfKatakana" allowBlank="1" showInputMessage="1" showErrorMessage="1" sqref="E15:H34" xr:uid="{00000000-0002-0000-0300-000002000000}"/>
    <dataValidation type="list" allowBlank="1" showInputMessage="1" showErrorMessage="1" sqref="I10:I11" xr:uid="{00000000-0002-0000-0300-000003000000}">
      <formula1>"教諭,助手,外部"</formula1>
    </dataValidation>
    <dataValidation type="list" allowBlank="1" showInputMessage="1" showErrorMessage="1" sqref="J15:K34" xr:uid="{00000000-0002-0000-0300-000005000000}">
      <formula1>$P$16:$P$25</formula1>
    </dataValidation>
    <dataValidation type="list" allowBlank="1" showInputMessage="1" showErrorMessage="1" sqref="L15:L34" xr:uid="{00000000-0002-0000-0300-000004000000}">
      <formula1>"○"</formula1>
    </dataValidation>
  </dataValidations>
  <printOptions horizontalCentered="1"/>
  <pageMargins left="0.59055118110236227" right="0.59055118110236227" top="0.78740157480314965" bottom="0.59055118110236227" header="0.19685039370078741" footer="0.19685039370078741"/>
  <pageSetup paperSize="9" scale="75" fitToHeight="4" orientation="portrait" r:id="rId1"/>
  <headerFooter alignWithMargins="0">
    <oddHeader>&amp;RNo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0DFB4-B21C-48FB-9B72-9B00EEBCE488}">
  <sheetPr>
    <tabColor theme="6" tint="0.79998168889431442"/>
  </sheetPr>
  <dimension ref="A1:O21"/>
  <sheetViews>
    <sheetView view="pageBreakPreview" zoomScale="60" zoomScaleNormal="70" workbookViewId="0">
      <selection activeCell="A2" sqref="A2"/>
    </sheetView>
  </sheetViews>
  <sheetFormatPr defaultColWidth="5.3984375" defaultRowHeight="30" customHeight="1" x14ac:dyDescent="0.2"/>
  <cols>
    <col min="1" max="16384" width="5.3984375" style="111"/>
  </cols>
  <sheetData>
    <row r="1" spans="1:15" ht="30" customHeight="1" x14ac:dyDescent="0.2">
      <c r="A1" s="227" t="str">
        <f>男子選手!B1</f>
        <v>令和６年度　沖縄県高等学校定時制通信制夏季体育大会</v>
      </c>
      <c r="B1" s="227"/>
      <c r="C1" s="227"/>
      <c r="D1" s="227"/>
      <c r="E1" s="227"/>
      <c r="F1" s="227"/>
      <c r="G1" s="227"/>
      <c r="H1" s="227"/>
      <c r="I1" s="227"/>
      <c r="J1" s="227"/>
      <c r="K1" s="227"/>
      <c r="L1" s="227"/>
      <c r="M1" s="227"/>
      <c r="N1" s="227"/>
      <c r="O1" s="119"/>
    </row>
    <row r="2" spans="1:15" ht="30" customHeight="1" thickBot="1" x14ac:dyDescent="0.25">
      <c r="A2" s="87"/>
      <c r="B2" s="87"/>
      <c r="C2" s="87"/>
      <c r="D2" s="87"/>
      <c r="E2" s="87"/>
      <c r="F2" s="87"/>
      <c r="G2" s="87"/>
      <c r="H2" s="87"/>
      <c r="I2" s="87"/>
      <c r="J2" s="87"/>
      <c r="K2" s="87"/>
      <c r="L2" s="87"/>
      <c r="M2" s="87"/>
      <c r="N2" s="87"/>
      <c r="O2" s="9"/>
    </row>
    <row r="3" spans="1:15" ht="30" customHeight="1" thickBot="1" x14ac:dyDescent="0.25">
      <c r="A3" s="11" t="s">
        <v>81</v>
      </c>
      <c r="B3" s="5"/>
      <c r="C3" s="6"/>
      <c r="D3" s="6"/>
      <c r="E3" s="6"/>
      <c r="F3" s="6"/>
      <c r="G3" s="6"/>
      <c r="H3" s="228" t="s">
        <v>57</v>
      </c>
      <c r="I3" s="228"/>
      <c r="J3" s="228"/>
      <c r="K3" s="229"/>
      <c r="L3" s="230"/>
      <c r="M3" s="231"/>
      <c r="N3" s="5"/>
      <c r="O3" s="5"/>
    </row>
    <row r="4" spans="1:15" ht="30" customHeight="1" x14ac:dyDescent="0.2">
      <c r="A4" s="5"/>
      <c r="B4" s="5"/>
      <c r="C4" s="5"/>
      <c r="D4" s="5"/>
      <c r="E4" s="5"/>
      <c r="F4" s="5"/>
      <c r="G4" s="5"/>
      <c r="H4" s="5"/>
      <c r="I4" s="5"/>
      <c r="J4" s="5"/>
      <c r="K4" s="5"/>
      <c r="L4" s="5"/>
      <c r="M4" s="5"/>
      <c r="N4" s="5"/>
      <c r="O4" s="5"/>
    </row>
    <row r="5" spans="1:15" ht="30" customHeight="1" x14ac:dyDescent="0.2">
      <c r="A5" s="225" t="s">
        <v>52</v>
      </c>
      <c r="B5" s="225"/>
      <c r="C5" s="224" t="str">
        <f>IF(L3="","",L3*10)</f>
        <v/>
      </c>
      <c r="D5" s="224"/>
      <c r="E5" s="224" t="str">
        <f>IF($L$3="","",C5+1)</f>
        <v/>
      </c>
      <c r="F5" s="224"/>
      <c r="G5" s="224" t="str">
        <f>IF($L$3="","",E5+1)</f>
        <v/>
      </c>
      <c r="H5" s="224"/>
      <c r="I5" s="224" t="str">
        <f>IF($L$3="","",G5+1)</f>
        <v/>
      </c>
      <c r="J5" s="224"/>
      <c r="K5" s="224" t="str">
        <f>IF($L$3="","",I5+1)</f>
        <v/>
      </c>
      <c r="L5" s="224"/>
      <c r="M5" s="224" t="s">
        <v>55</v>
      </c>
      <c r="N5" s="224"/>
      <c r="O5" s="5"/>
    </row>
    <row r="6" spans="1:15" ht="30" customHeight="1" x14ac:dyDescent="0.2">
      <c r="A6" s="218" t="s">
        <v>49</v>
      </c>
      <c r="B6" s="218"/>
      <c r="C6" s="223"/>
      <c r="D6" s="223"/>
      <c r="E6" s="223"/>
      <c r="F6" s="223"/>
      <c r="G6" s="223"/>
      <c r="H6" s="223"/>
      <c r="I6" s="223"/>
      <c r="J6" s="223"/>
      <c r="K6" s="223"/>
      <c r="L6" s="223"/>
      <c r="M6" s="223">
        <f>SUM(C6:L6)</f>
        <v>0</v>
      </c>
      <c r="N6" s="223"/>
      <c r="O6" s="5"/>
    </row>
    <row r="7" spans="1:15" ht="30" customHeight="1" x14ac:dyDescent="0.2">
      <c r="A7" s="225" t="s">
        <v>52</v>
      </c>
      <c r="B7" s="225"/>
      <c r="C7" s="224" t="str">
        <f>IF($L$3="","",K5+1)</f>
        <v/>
      </c>
      <c r="D7" s="224"/>
      <c r="E7" s="224" t="str">
        <f>IF($L$3="","",C7+1)</f>
        <v/>
      </c>
      <c r="F7" s="224"/>
      <c r="G7" s="224" t="str">
        <f>IF($L$3="","",E7+1)</f>
        <v/>
      </c>
      <c r="H7" s="224"/>
      <c r="I7" s="224" t="str">
        <f>IF($L$3="","",G7+1)</f>
        <v/>
      </c>
      <c r="J7" s="224"/>
      <c r="K7" s="224" t="str">
        <f>IF($L$3="","",I7+1)</f>
        <v/>
      </c>
      <c r="L7" s="224"/>
      <c r="M7" s="224" t="s">
        <v>55</v>
      </c>
      <c r="N7" s="224"/>
      <c r="O7" s="5"/>
    </row>
    <row r="8" spans="1:15" ht="30" customHeight="1" x14ac:dyDescent="0.2">
      <c r="A8" s="218" t="s">
        <v>49</v>
      </c>
      <c r="B8" s="218"/>
      <c r="C8" s="223"/>
      <c r="D8" s="223"/>
      <c r="E8" s="223"/>
      <c r="F8" s="223"/>
      <c r="G8" s="223"/>
      <c r="H8" s="223"/>
      <c r="I8" s="223"/>
      <c r="J8" s="223"/>
      <c r="K8" s="223"/>
      <c r="L8" s="223"/>
      <c r="M8" s="223">
        <f>SUM(C8:L8)</f>
        <v>0</v>
      </c>
      <c r="N8" s="223"/>
      <c r="O8" s="5"/>
    </row>
    <row r="9" spans="1:15" ht="30" customHeight="1" thickBot="1" x14ac:dyDescent="0.25">
      <c r="A9" s="5"/>
      <c r="B9" s="84"/>
      <c r="C9" s="83"/>
      <c r="D9" s="83"/>
      <c r="E9" s="83"/>
      <c r="F9" s="83"/>
      <c r="G9" s="83"/>
      <c r="H9" s="83"/>
      <c r="I9" s="83"/>
      <c r="J9" s="83"/>
      <c r="K9" s="83"/>
      <c r="L9" s="83"/>
      <c r="M9" s="83"/>
      <c r="N9" s="5"/>
      <c r="O9" s="5"/>
    </row>
    <row r="10" spans="1:15" ht="30" customHeight="1" thickBot="1" x14ac:dyDescent="0.25">
      <c r="A10" s="8"/>
      <c r="B10" s="8"/>
      <c r="C10" s="8"/>
      <c r="D10" s="219" t="s">
        <v>83</v>
      </c>
      <c r="E10" s="219"/>
      <c r="F10" s="219"/>
      <c r="G10" s="220"/>
      <c r="H10" s="232">
        <f>SUM(M6:M8)</f>
        <v>0</v>
      </c>
      <c r="I10" s="233"/>
      <c r="J10" s="8" t="s">
        <v>82</v>
      </c>
      <c r="K10" s="8"/>
      <c r="L10" s="8"/>
      <c r="M10" s="8"/>
      <c r="N10" s="8"/>
      <c r="O10" s="8"/>
    </row>
    <row r="11" spans="1:15" ht="30" customHeight="1" x14ac:dyDescent="0.2">
      <c r="A11" s="8"/>
      <c r="B11" s="8"/>
      <c r="C11" s="8"/>
      <c r="D11" s="8"/>
      <c r="E11" s="8"/>
      <c r="F11" s="219"/>
      <c r="G11" s="219"/>
      <c r="H11" s="219"/>
      <c r="I11" s="219"/>
      <c r="J11" s="219"/>
      <c r="K11" s="8"/>
      <c r="L11" s="8"/>
      <c r="M11" s="8"/>
      <c r="N11" s="8"/>
      <c r="O11" s="8"/>
    </row>
    <row r="12" spans="1:15" ht="30" customHeight="1" x14ac:dyDescent="0.2">
      <c r="A12" s="221" t="s">
        <v>86</v>
      </c>
      <c r="B12" s="221"/>
      <c r="C12" s="221"/>
      <c r="D12" s="221"/>
      <c r="E12" s="222"/>
      <c r="F12" s="222"/>
      <c r="G12" s="222"/>
      <c r="H12" s="226" t="s">
        <v>50</v>
      </c>
      <c r="I12" s="226"/>
      <c r="J12" s="118" t="s">
        <v>27</v>
      </c>
      <c r="K12" s="222"/>
      <c r="L12" s="222"/>
      <c r="M12" s="222"/>
      <c r="N12" s="117" t="s">
        <v>51</v>
      </c>
      <c r="O12" s="5"/>
    </row>
    <row r="13" spans="1:15" ht="30" customHeight="1" x14ac:dyDescent="0.2">
      <c r="A13" s="5"/>
      <c r="B13" s="5"/>
      <c r="C13" s="5"/>
      <c r="D13" s="5"/>
      <c r="E13" s="5"/>
      <c r="F13" s="5"/>
      <c r="G13" s="5"/>
      <c r="H13" s="5"/>
      <c r="I13" s="5"/>
      <c r="J13" s="5"/>
      <c r="K13" s="5"/>
      <c r="L13" s="5"/>
      <c r="M13" s="5"/>
      <c r="N13" s="5"/>
      <c r="O13" s="5"/>
    </row>
    <row r="14" spans="1:15" ht="30" customHeight="1" x14ac:dyDescent="0.2">
      <c r="A14" s="10" t="s">
        <v>56</v>
      </c>
      <c r="B14" s="7"/>
      <c r="C14" s="7"/>
      <c r="D14" s="7"/>
      <c r="E14" s="7"/>
      <c r="F14" s="7"/>
      <c r="G14" s="7"/>
      <c r="H14" s="7"/>
      <c r="I14" s="7"/>
      <c r="J14" s="7"/>
      <c r="K14" s="7"/>
      <c r="L14" s="7"/>
      <c r="M14" s="7"/>
      <c r="N14" s="5"/>
      <c r="O14" s="5"/>
    </row>
    <row r="15" spans="1:15" ht="30" customHeight="1" x14ac:dyDescent="0.2">
      <c r="A15" s="218" t="s">
        <v>123</v>
      </c>
      <c r="B15" s="218"/>
      <c r="C15" s="218" t="s">
        <v>122</v>
      </c>
      <c r="D15" s="218"/>
      <c r="E15" s="218" t="s">
        <v>121</v>
      </c>
      <c r="F15" s="218"/>
      <c r="G15" s="218" t="s">
        <v>120</v>
      </c>
      <c r="H15" s="218"/>
      <c r="I15" s="218" t="s">
        <v>119</v>
      </c>
      <c r="J15" s="218"/>
      <c r="K15" s="218" t="s">
        <v>118</v>
      </c>
      <c r="L15" s="218"/>
      <c r="M15" s="5"/>
      <c r="N15" s="5"/>
    </row>
    <row r="16" spans="1:15" ht="30" customHeight="1" x14ac:dyDescent="0.2">
      <c r="A16" s="218" t="s">
        <v>117</v>
      </c>
      <c r="B16" s="218"/>
      <c r="C16" s="218" t="s">
        <v>116</v>
      </c>
      <c r="D16" s="218"/>
      <c r="E16" s="218" t="s">
        <v>115</v>
      </c>
      <c r="F16" s="218"/>
      <c r="G16" s="218" t="s">
        <v>114</v>
      </c>
      <c r="H16" s="218"/>
      <c r="I16" s="218" t="s">
        <v>113</v>
      </c>
      <c r="J16" s="218"/>
      <c r="K16" s="218" t="s">
        <v>112</v>
      </c>
      <c r="L16" s="218"/>
      <c r="M16" s="5"/>
      <c r="N16" s="5"/>
    </row>
    <row r="17" spans="1:14" ht="30" customHeight="1" x14ac:dyDescent="0.2">
      <c r="A17" s="218" t="s">
        <v>111</v>
      </c>
      <c r="B17" s="218"/>
      <c r="C17" s="218" t="s">
        <v>110</v>
      </c>
      <c r="D17" s="218"/>
      <c r="E17" s="218" t="s">
        <v>109</v>
      </c>
      <c r="F17" s="218"/>
      <c r="G17" s="218" t="s">
        <v>108</v>
      </c>
      <c r="H17" s="218"/>
      <c r="I17" s="218" t="s">
        <v>107</v>
      </c>
      <c r="J17" s="218"/>
      <c r="K17" s="218" t="s">
        <v>106</v>
      </c>
      <c r="L17" s="218"/>
      <c r="M17" s="5"/>
      <c r="N17" s="5"/>
    </row>
    <row r="18" spans="1:14" ht="30" customHeight="1" x14ac:dyDescent="0.2">
      <c r="A18" s="218" t="s">
        <v>105</v>
      </c>
      <c r="B18" s="218"/>
      <c r="C18" s="218" t="s">
        <v>104</v>
      </c>
      <c r="D18" s="218"/>
      <c r="E18" s="218" t="s">
        <v>103</v>
      </c>
      <c r="F18" s="218"/>
      <c r="G18" s="218" t="s">
        <v>102</v>
      </c>
      <c r="H18" s="218"/>
      <c r="I18" s="218" t="s">
        <v>101</v>
      </c>
      <c r="J18" s="218"/>
      <c r="K18" s="218" t="s">
        <v>100</v>
      </c>
      <c r="L18" s="218"/>
      <c r="M18" s="5"/>
      <c r="N18" s="5"/>
    </row>
    <row r="19" spans="1:14" ht="30" customHeight="1" x14ac:dyDescent="0.2">
      <c r="A19" s="218" t="s">
        <v>99</v>
      </c>
      <c r="B19" s="218"/>
      <c r="C19" s="218" t="s">
        <v>98</v>
      </c>
      <c r="D19" s="218"/>
      <c r="E19" s="218" t="s">
        <v>97</v>
      </c>
      <c r="F19" s="218"/>
      <c r="G19" s="218" t="s">
        <v>96</v>
      </c>
      <c r="H19" s="218"/>
      <c r="I19" s="218" t="s">
        <v>95</v>
      </c>
      <c r="J19" s="218"/>
      <c r="K19" s="218" t="s">
        <v>94</v>
      </c>
      <c r="L19" s="218"/>
      <c r="M19" s="5"/>
      <c r="N19" s="5"/>
    </row>
    <row r="20" spans="1:14" ht="30" customHeight="1" x14ac:dyDescent="0.2">
      <c r="A20" s="218" t="s">
        <v>93</v>
      </c>
      <c r="B20" s="218"/>
      <c r="C20" s="218" t="s">
        <v>92</v>
      </c>
      <c r="D20" s="218"/>
      <c r="E20" s="218" t="s">
        <v>91</v>
      </c>
      <c r="F20" s="218"/>
      <c r="G20" s="218" t="s">
        <v>90</v>
      </c>
      <c r="H20" s="218"/>
      <c r="I20" s="218" t="s">
        <v>89</v>
      </c>
      <c r="J20" s="218"/>
      <c r="K20" s="218" t="s">
        <v>88</v>
      </c>
      <c r="L20" s="218"/>
      <c r="M20" s="5"/>
      <c r="N20" s="5"/>
    </row>
    <row r="21" spans="1:14" ht="30" customHeight="1" x14ac:dyDescent="0.2">
      <c r="A21" s="10" t="s">
        <v>221</v>
      </c>
      <c r="B21" s="9"/>
      <c r="C21" s="84"/>
      <c r="D21" s="84"/>
      <c r="E21" s="84"/>
      <c r="F21" s="84"/>
      <c r="G21" s="84"/>
      <c r="H21" s="84"/>
      <c r="I21" s="84"/>
      <c r="J21" s="84"/>
      <c r="K21" s="84"/>
      <c r="L21" s="84"/>
      <c r="M21" s="5"/>
      <c r="N21" s="5"/>
    </row>
  </sheetData>
  <mergeCells count="74">
    <mergeCell ref="A1:N1"/>
    <mergeCell ref="H3:K3"/>
    <mergeCell ref="L3:M3"/>
    <mergeCell ref="H10:I10"/>
    <mergeCell ref="F11:J11"/>
    <mergeCell ref="G6:H6"/>
    <mergeCell ref="I6:J6"/>
    <mergeCell ref="K6:L6"/>
    <mergeCell ref="C8:D8"/>
    <mergeCell ref="E8:F8"/>
    <mergeCell ref="C5:D5"/>
    <mergeCell ref="E5:F5"/>
    <mergeCell ref="G5:H5"/>
    <mergeCell ref="I5:J5"/>
    <mergeCell ref="G7:H7"/>
    <mergeCell ref="I7:J7"/>
    <mergeCell ref="K7:L7"/>
    <mergeCell ref="C6:D6"/>
    <mergeCell ref="E12:G12"/>
    <mergeCell ref="H12:I12"/>
    <mergeCell ref="K12:M12"/>
    <mergeCell ref="E6:F6"/>
    <mergeCell ref="A8:B8"/>
    <mergeCell ref="M5:N5"/>
    <mergeCell ref="M6:N6"/>
    <mergeCell ref="M7:N7"/>
    <mergeCell ref="M8:N8"/>
    <mergeCell ref="A5:B5"/>
    <mergeCell ref="A6:B6"/>
    <mergeCell ref="A7:B7"/>
    <mergeCell ref="K5:L5"/>
    <mergeCell ref="C7:D7"/>
    <mergeCell ref="E7:F7"/>
    <mergeCell ref="G8:H8"/>
    <mergeCell ref="I8:J8"/>
    <mergeCell ref="K8:L8"/>
    <mergeCell ref="C16:D16"/>
    <mergeCell ref="A15:B15"/>
    <mergeCell ref="C15:D15"/>
    <mergeCell ref="E15:F15"/>
    <mergeCell ref="G15:H15"/>
    <mergeCell ref="I19:J19"/>
    <mergeCell ref="I20:J20"/>
    <mergeCell ref="C18:D18"/>
    <mergeCell ref="K19:L19"/>
    <mergeCell ref="K20:L20"/>
    <mergeCell ref="C19:D19"/>
    <mergeCell ref="C20:D20"/>
    <mergeCell ref="D10:G10"/>
    <mergeCell ref="E19:F19"/>
    <mergeCell ref="E20:F20"/>
    <mergeCell ref="G19:H19"/>
    <mergeCell ref="G20:H20"/>
    <mergeCell ref="A12:D12"/>
    <mergeCell ref="A18:B18"/>
    <mergeCell ref="A19:B19"/>
    <mergeCell ref="A20:B20"/>
    <mergeCell ref="A16:B16"/>
    <mergeCell ref="A17:B17"/>
    <mergeCell ref="C17:D17"/>
    <mergeCell ref="E17:F17"/>
    <mergeCell ref="G17:H17"/>
    <mergeCell ref="G16:H16"/>
    <mergeCell ref="E16:F16"/>
    <mergeCell ref="K18:L18"/>
    <mergeCell ref="I18:J18"/>
    <mergeCell ref="G18:H18"/>
    <mergeCell ref="E18:F18"/>
    <mergeCell ref="K15:L15"/>
    <mergeCell ref="I17:J17"/>
    <mergeCell ref="K16:L16"/>
    <mergeCell ref="I16:J16"/>
    <mergeCell ref="K17:L17"/>
    <mergeCell ref="I15:J15"/>
  </mergeCells>
  <phoneticPr fontId="1"/>
  <dataValidations count="1">
    <dataValidation type="whole" allowBlank="1" showInputMessage="1" showErrorMessage="1" sqref="K6 C6 E6 G6 I6 C8:C9 D9:L9 E8 G8 I8 K8" xr:uid="{00000000-0002-0000-0500-000000000000}">
      <formula1>0</formula1>
      <formula2>100</formula2>
    </dataValidation>
  </dataValidations>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3"/>
  <sheetViews>
    <sheetView view="pageBreakPreview" zoomScale="60" zoomScaleNormal="50" workbookViewId="0">
      <selection activeCell="D1" sqref="D1"/>
    </sheetView>
  </sheetViews>
  <sheetFormatPr defaultColWidth="9" defaultRowHeight="14.4" x14ac:dyDescent="0.2"/>
  <cols>
    <col min="1" max="1" width="3.5" style="2" bestFit="1" customWidth="1"/>
    <col min="2" max="2" width="4.5" style="2" bestFit="1" customWidth="1"/>
    <col min="3" max="4" width="14.796875" style="2" customWidth="1"/>
    <col min="5" max="5" width="4.296875" style="2" customWidth="1"/>
    <col min="6" max="6" width="9.69921875" style="2" customWidth="1"/>
    <col min="7" max="7" width="3.69921875" style="2" customWidth="1"/>
    <col min="8" max="8" width="9.69921875" style="2" customWidth="1"/>
    <col min="9" max="9" width="2.8984375" style="2" customWidth="1"/>
    <col min="10" max="10" width="7.5" style="2" bestFit="1" customWidth="1"/>
    <col min="11" max="11" width="3.09765625" style="2" customWidth="1"/>
    <col min="12" max="12" width="3.5" style="2" bestFit="1" customWidth="1"/>
    <col min="13" max="13" width="4.5" style="2" bestFit="1" customWidth="1"/>
    <col min="14" max="14" width="9.59765625" style="2" customWidth="1"/>
    <col min="15" max="15" width="8.69921875" style="2" customWidth="1"/>
    <col min="16" max="16" width="15.3984375" style="2" customWidth="1"/>
    <col min="17" max="17" width="4.5" style="2" bestFit="1" customWidth="1"/>
    <col min="18" max="16384" width="9" style="2"/>
  </cols>
  <sheetData>
    <row r="1" spans="1:17" x14ac:dyDescent="0.2">
      <c r="B1" s="2" t="s">
        <v>36</v>
      </c>
      <c r="C1" s="2" t="s">
        <v>75</v>
      </c>
      <c r="D1" s="2" t="s">
        <v>74</v>
      </c>
      <c r="E1" s="2" t="s">
        <v>34</v>
      </c>
      <c r="F1" s="2" t="s">
        <v>38</v>
      </c>
      <c r="H1" s="2" t="s">
        <v>39</v>
      </c>
      <c r="J1" s="2" t="s">
        <v>47</v>
      </c>
      <c r="L1" s="2" t="s">
        <v>40</v>
      </c>
      <c r="M1" s="2" t="s">
        <v>41</v>
      </c>
      <c r="N1" s="2" t="s">
        <v>0</v>
      </c>
      <c r="O1" s="2" t="s">
        <v>87</v>
      </c>
      <c r="P1" s="2" t="s">
        <v>37</v>
      </c>
      <c r="Q1" s="2" t="s">
        <v>35</v>
      </c>
    </row>
    <row r="2" spans="1:17" x14ac:dyDescent="0.2">
      <c r="A2" s="2">
        <f>男子選手!A15</f>
        <v>1</v>
      </c>
      <c r="B2" s="2" t="str">
        <f>IF(男子選手!B15="","",男子選手!B15)</f>
        <v/>
      </c>
      <c r="C2" s="3" t="str">
        <f t="shared" ref="C2:C22" si="0">IF(P2="","",IF(Q2&lt;=3,P2&amp;"("&amp;E2&amp;")",IF(Q2=4,P2&amp;"　"&amp;D2&amp;"("&amp;E2&amp;")",IF(Q2&gt;=5,P2&amp;"("&amp;E2&amp;")"))))</f>
        <v/>
      </c>
      <c r="D2" s="2" t="str">
        <f>IF(男子選手!E15="","",男子選手!E15&amp;"　"&amp;男子選手!F15)</f>
        <v/>
      </c>
      <c r="E2" s="2" t="str">
        <f>IF(男子選手!I15="","",男子選手!I15)</f>
        <v/>
      </c>
      <c r="F2" s="2" t="str">
        <f>IF(男子選手!J15="","",男子選手!J15)</f>
        <v/>
      </c>
      <c r="H2" s="2" t="str">
        <f>IF(男子選手!K15="","",男子選手!K15)</f>
        <v/>
      </c>
      <c r="L2" s="2" t="str">
        <f>IF(男子選手!L15="","",男子選手!L15)</f>
        <v/>
      </c>
      <c r="M2" s="2" t="str">
        <f>IF(男子選手!M15="","",男子選手!M15)</f>
        <v/>
      </c>
      <c r="N2" s="2" t="str">
        <f>IF(男子選手!N15="","",男子選手!N15)</f>
        <v/>
      </c>
      <c r="O2" s="88" t="str">
        <f>IF(男子選手!O15="","",男子選手!O15)</f>
        <v/>
      </c>
      <c r="P2" s="2" t="str">
        <f>IF(男子選手!C15="","",男子選手!C15&amp;"　"&amp;男子選手!D15)</f>
        <v/>
      </c>
      <c r="Q2" s="2" t="str">
        <f t="shared" ref="Q2:Q21" si="1">IF(P2="","",LEN(P2)+LEN(D2))</f>
        <v/>
      </c>
    </row>
    <row r="3" spans="1:17" x14ac:dyDescent="0.2">
      <c r="A3" s="2">
        <f>男子選手!A16</f>
        <v>2</v>
      </c>
      <c r="B3" s="2" t="str">
        <f>IF(男子選手!B16="","",男子選手!B16)</f>
        <v/>
      </c>
      <c r="C3" s="3" t="str">
        <f t="shared" si="0"/>
        <v/>
      </c>
      <c r="D3" s="2" t="str">
        <f>IF(男子選手!E16="","",男子選手!E16&amp;"　"&amp;男子選手!F16)</f>
        <v/>
      </c>
      <c r="E3" s="2" t="str">
        <f>IF(男子選手!I16="","",男子選手!I16)</f>
        <v/>
      </c>
      <c r="F3" s="2" t="str">
        <f>IF(男子選手!J16="","",男子選手!J16)</f>
        <v/>
      </c>
      <c r="H3" s="2" t="str">
        <f>IF(男子選手!K16="","",男子選手!K16)</f>
        <v/>
      </c>
      <c r="L3" s="2" t="str">
        <f>IF(男子選手!L16="","",男子選手!L16)</f>
        <v/>
      </c>
      <c r="M3" s="2" t="str">
        <f>IF(男子選手!M16="","",男子選手!M16)</f>
        <v/>
      </c>
      <c r="N3" s="2" t="str">
        <f>IF(男子選手!N16="","",男子選手!N16)</f>
        <v/>
      </c>
      <c r="O3" s="88" t="str">
        <f>IF(男子選手!O16="","",男子選手!O16)</f>
        <v/>
      </c>
      <c r="P3" s="2" t="str">
        <f>IF(男子選手!C16="","",男子選手!C16&amp;"　"&amp;男子選手!D16)</f>
        <v/>
      </c>
      <c r="Q3" s="2" t="str">
        <f t="shared" si="1"/>
        <v/>
      </c>
    </row>
    <row r="4" spans="1:17" x14ac:dyDescent="0.2">
      <c r="A4" s="2">
        <f>男子選手!A17</f>
        <v>3</v>
      </c>
      <c r="B4" s="2" t="str">
        <f>IF(男子選手!B17="","",男子選手!B17)</f>
        <v/>
      </c>
      <c r="C4" s="3" t="str">
        <f t="shared" si="0"/>
        <v/>
      </c>
      <c r="D4" s="2" t="str">
        <f>IF(男子選手!E17="","",男子選手!E17&amp;"　"&amp;男子選手!F17)</f>
        <v/>
      </c>
      <c r="E4" s="2" t="str">
        <f>IF(男子選手!I17="","",男子選手!I17)</f>
        <v/>
      </c>
      <c r="F4" s="2" t="str">
        <f>IF(男子選手!J17="","",男子選手!J17)</f>
        <v/>
      </c>
      <c r="H4" s="2" t="str">
        <f>IF(男子選手!K17="","",男子選手!K17)</f>
        <v/>
      </c>
      <c r="L4" s="2" t="str">
        <f>IF(男子選手!L17="","",男子選手!L17)</f>
        <v/>
      </c>
      <c r="M4" s="2" t="str">
        <f>IF(男子選手!M17="","",男子選手!M17)</f>
        <v/>
      </c>
      <c r="N4" s="2" t="str">
        <f>IF(男子選手!N17="","",男子選手!N17)</f>
        <v/>
      </c>
      <c r="O4" s="88" t="str">
        <f>IF(男子選手!O17="","",男子選手!O17)</f>
        <v/>
      </c>
      <c r="P4" s="2" t="str">
        <f>IF(男子選手!C17="","",男子選手!C17&amp;"　"&amp;男子選手!D17)</f>
        <v/>
      </c>
      <c r="Q4" s="2" t="str">
        <f t="shared" si="1"/>
        <v/>
      </c>
    </row>
    <row r="5" spans="1:17" x14ac:dyDescent="0.2">
      <c r="A5" s="2">
        <f>男子選手!A18</f>
        <v>4</v>
      </c>
      <c r="B5" s="2" t="str">
        <f>IF(男子選手!B18="","",男子選手!B18)</f>
        <v/>
      </c>
      <c r="C5" s="3" t="str">
        <f t="shared" si="0"/>
        <v/>
      </c>
      <c r="D5" s="2" t="str">
        <f>IF(男子選手!E18="","",男子選手!E18&amp;"　"&amp;男子選手!F18)</f>
        <v/>
      </c>
      <c r="E5" s="2" t="str">
        <f>IF(男子選手!I18="","",男子選手!I18)</f>
        <v/>
      </c>
      <c r="F5" s="2" t="str">
        <f>IF(男子選手!J18="","",男子選手!J18)</f>
        <v/>
      </c>
      <c r="H5" s="2" t="str">
        <f>IF(男子選手!K18="","",男子選手!K18)</f>
        <v/>
      </c>
      <c r="L5" s="2" t="str">
        <f>IF(男子選手!L18="","",男子選手!L18)</f>
        <v/>
      </c>
      <c r="M5" s="2" t="str">
        <f>IF(男子選手!M18="","",男子選手!M18)</f>
        <v/>
      </c>
      <c r="N5" s="2" t="str">
        <f>IF(男子選手!N18="","",男子選手!N18)</f>
        <v/>
      </c>
      <c r="O5" s="88" t="str">
        <f>IF(男子選手!O18="","",男子選手!O18)</f>
        <v/>
      </c>
      <c r="P5" s="2" t="str">
        <f>IF(男子選手!C18="","",男子選手!C18&amp;"　"&amp;男子選手!D18)</f>
        <v/>
      </c>
      <c r="Q5" s="2" t="str">
        <f t="shared" si="1"/>
        <v/>
      </c>
    </row>
    <row r="6" spans="1:17" x14ac:dyDescent="0.2">
      <c r="A6" s="2">
        <f>男子選手!A19</f>
        <v>5</v>
      </c>
      <c r="B6" s="2" t="str">
        <f>IF(男子選手!B19="","",男子選手!B19)</f>
        <v/>
      </c>
      <c r="C6" s="3" t="str">
        <f t="shared" si="0"/>
        <v/>
      </c>
      <c r="D6" s="2" t="str">
        <f>IF(男子選手!E19="","",男子選手!E19&amp;"　"&amp;男子選手!F19)</f>
        <v/>
      </c>
      <c r="E6" s="2" t="str">
        <f>IF(男子選手!I19="","",男子選手!I19)</f>
        <v/>
      </c>
      <c r="F6" s="2" t="str">
        <f>IF(男子選手!J19="","",男子選手!J19)</f>
        <v/>
      </c>
      <c r="H6" s="2" t="str">
        <f>IF(男子選手!K19="","",男子選手!K19)</f>
        <v/>
      </c>
      <c r="L6" s="2" t="str">
        <f>IF(男子選手!L19="","",男子選手!L19)</f>
        <v/>
      </c>
      <c r="M6" s="2" t="str">
        <f>IF(男子選手!M19="","",男子選手!M19)</f>
        <v/>
      </c>
      <c r="N6" s="2" t="str">
        <f>IF(男子選手!N19="","",男子選手!N19)</f>
        <v/>
      </c>
      <c r="O6" s="88" t="str">
        <f>IF(男子選手!O19="","",男子選手!O19)</f>
        <v/>
      </c>
      <c r="P6" s="2" t="str">
        <f>IF(男子選手!C19="","",男子選手!C19&amp;"　"&amp;男子選手!D19)</f>
        <v/>
      </c>
      <c r="Q6" s="2" t="str">
        <f t="shared" si="1"/>
        <v/>
      </c>
    </row>
    <row r="7" spans="1:17" x14ac:dyDescent="0.2">
      <c r="A7" s="2">
        <f>男子選手!A20</f>
        <v>6</v>
      </c>
      <c r="B7" s="2" t="str">
        <f>IF(男子選手!B20="","",男子選手!B20)</f>
        <v/>
      </c>
      <c r="C7" s="3" t="str">
        <f t="shared" si="0"/>
        <v/>
      </c>
      <c r="D7" s="2" t="str">
        <f>IF(男子選手!E20="","",男子選手!E20&amp;"　"&amp;男子選手!F20)</f>
        <v/>
      </c>
      <c r="E7" s="2" t="str">
        <f>IF(男子選手!I20="","",男子選手!I20)</f>
        <v/>
      </c>
      <c r="F7" s="2" t="str">
        <f>IF(男子選手!J20="","",男子選手!J20)</f>
        <v/>
      </c>
      <c r="H7" s="2" t="str">
        <f>IF(男子選手!K20="","",男子選手!K20)</f>
        <v/>
      </c>
      <c r="L7" s="2" t="str">
        <f>IF(男子選手!L20="","",男子選手!L20)</f>
        <v/>
      </c>
      <c r="M7" s="2" t="str">
        <f>IF(男子選手!M20="","",男子選手!M20)</f>
        <v/>
      </c>
      <c r="N7" s="2" t="str">
        <f>IF(男子選手!N20="","",男子選手!N20)</f>
        <v/>
      </c>
      <c r="O7" s="88" t="str">
        <f>IF(男子選手!O20="","",男子選手!O20)</f>
        <v/>
      </c>
      <c r="P7" s="2" t="str">
        <f>IF(男子選手!C20="","",男子選手!C20&amp;"　"&amp;男子選手!D20)</f>
        <v/>
      </c>
      <c r="Q7" s="2" t="str">
        <f t="shared" si="1"/>
        <v/>
      </c>
    </row>
    <row r="8" spans="1:17" x14ac:dyDescent="0.2">
      <c r="A8" s="2">
        <f>男子選手!A21</f>
        <v>7</v>
      </c>
      <c r="B8" s="2" t="str">
        <f>IF(男子選手!B21="","",男子選手!B21)</f>
        <v/>
      </c>
      <c r="C8" s="3" t="str">
        <f t="shared" si="0"/>
        <v/>
      </c>
      <c r="D8" s="2" t="str">
        <f>IF(男子選手!E21="","",男子選手!E21&amp;"　"&amp;男子選手!F21)</f>
        <v/>
      </c>
      <c r="E8" s="2" t="str">
        <f>IF(男子選手!I21="","",男子選手!I21)</f>
        <v/>
      </c>
      <c r="F8" s="2" t="str">
        <f>IF(男子選手!J21="","",男子選手!J21)</f>
        <v/>
      </c>
      <c r="H8" s="2" t="str">
        <f>IF(男子選手!K21="","",男子選手!K21)</f>
        <v/>
      </c>
      <c r="L8" s="2" t="str">
        <f>IF(男子選手!L21="","",男子選手!L21)</f>
        <v/>
      </c>
      <c r="M8" s="2" t="str">
        <f>IF(男子選手!M21="","",男子選手!M21)</f>
        <v/>
      </c>
      <c r="N8" s="2" t="str">
        <f>IF(男子選手!N21="","",男子選手!N21)</f>
        <v/>
      </c>
      <c r="O8" s="88" t="str">
        <f>IF(男子選手!O21="","",男子選手!O21)</f>
        <v/>
      </c>
      <c r="P8" s="2" t="str">
        <f>IF(男子選手!C21="","",男子選手!C21&amp;"　"&amp;男子選手!D21)</f>
        <v/>
      </c>
      <c r="Q8" s="2" t="str">
        <f t="shared" si="1"/>
        <v/>
      </c>
    </row>
    <row r="9" spans="1:17" x14ac:dyDescent="0.2">
      <c r="A9" s="2">
        <f>男子選手!A22</f>
        <v>8</v>
      </c>
      <c r="B9" s="2" t="str">
        <f>IF(男子選手!B22="","",男子選手!B22)</f>
        <v/>
      </c>
      <c r="C9" s="3" t="str">
        <f t="shared" si="0"/>
        <v/>
      </c>
      <c r="D9" s="2" t="str">
        <f>IF(男子選手!E22="","",男子選手!E22&amp;"　"&amp;男子選手!F22)</f>
        <v/>
      </c>
      <c r="E9" s="2" t="str">
        <f>IF(男子選手!I22="","",男子選手!I22)</f>
        <v/>
      </c>
      <c r="F9" s="2" t="str">
        <f>IF(男子選手!J22="","",男子選手!J22)</f>
        <v/>
      </c>
      <c r="H9" s="2" t="str">
        <f>IF(男子選手!K22="","",男子選手!K22)</f>
        <v/>
      </c>
      <c r="L9" s="2" t="str">
        <f>IF(男子選手!L22="","",男子選手!L22)</f>
        <v/>
      </c>
      <c r="M9" s="2" t="str">
        <f>IF(男子選手!M22="","",男子選手!M22)</f>
        <v/>
      </c>
      <c r="N9" s="2" t="str">
        <f>IF(男子選手!N22="","",男子選手!N22)</f>
        <v/>
      </c>
      <c r="O9" s="88" t="str">
        <f>IF(男子選手!O22="","",男子選手!O22)</f>
        <v/>
      </c>
      <c r="P9" s="2" t="str">
        <f>IF(男子選手!C22="","",男子選手!C22&amp;"　"&amp;男子選手!D22)</f>
        <v/>
      </c>
      <c r="Q9" s="2" t="str">
        <f t="shared" si="1"/>
        <v/>
      </c>
    </row>
    <row r="10" spans="1:17" x14ac:dyDescent="0.2">
      <c r="A10" s="2">
        <f>男子選手!A23</f>
        <v>9</v>
      </c>
      <c r="B10" s="2" t="str">
        <f>IF(男子選手!B23="","",男子選手!B23)</f>
        <v/>
      </c>
      <c r="C10" s="3" t="str">
        <f t="shared" si="0"/>
        <v/>
      </c>
      <c r="D10" s="2" t="str">
        <f>IF(男子選手!E23="","",男子選手!E23&amp;"　"&amp;男子選手!F23)</f>
        <v/>
      </c>
      <c r="E10" s="2" t="str">
        <f>IF(男子選手!I23="","",男子選手!I23)</f>
        <v/>
      </c>
      <c r="F10" s="2" t="str">
        <f>IF(男子選手!J23="","",男子選手!J23)</f>
        <v/>
      </c>
      <c r="H10" s="2" t="str">
        <f>IF(男子選手!K23="","",男子選手!K23)</f>
        <v/>
      </c>
      <c r="L10" s="2" t="str">
        <f>IF(男子選手!L23="","",男子選手!L23)</f>
        <v/>
      </c>
      <c r="M10" s="2" t="str">
        <f>IF(男子選手!M23="","",男子選手!M23)</f>
        <v/>
      </c>
      <c r="N10" s="2" t="str">
        <f>IF(男子選手!N23="","",男子選手!N23)</f>
        <v/>
      </c>
      <c r="O10" s="88" t="str">
        <f>IF(男子選手!O23="","",男子選手!O23)</f>
        <v/>
      </c>
      <c r="P10" s="2" t="str">
        <f>IF(男子選手!C23="","",男子選手!C23&amp;"　"&amp;男子選手!D23)</f>
        <v/>
      </c>
      <c r="Q10" s="2" t="str">
        <f t="shared" si="1"/>
        <v/>
      </c>
    </row>
    <row r="11" spans="1:17" x14ac:dyDescent="0.2">
      <c r="A11" s="2">
        <f>男子選手!A24</f>
        <v>10</v>
      </c>
      <c r="B11" s="2" t="str">
        <f>IF(男子選手!B24="","",男子選手!B24)</f>
        <v/>
      </c>
      <c r="C11" s="3" t="str">
        <f t="shared" si="0"/>
        <v/>
      </c>
      <c r="D11" s="2" t="str">
        <f>IF(男子選手!E24="","",男子選手!E24&amp;"　"&amp;男子選手!F24)</f>
        <v/>
      </c>
      <c r="E11" s="2" t="str">
        <f>IF(男子選手!I24="","",男子選手!I24)</f>
        <v/>
      </c>
      <c r="F11" s="2" t="str">
        <f>IF(男子選手!J24="","",男子選手!J24)</f>
        <v/>
      </c>
      <c r="H11" s="2" t="str">
        <f>IF(男子選手!K24="","",男子選手!K24)</f>
        <v/>
      </c>
      <c r="L11" s="2" t="str">
        <f>IF(男子選手!L24="","",男子選手!L24)</f>
        <v/>
      </c>
      <c r="M11" s="2" t="str">
        <f>IF(男子選手!M24="","",男子選手!M24)</f>
        <v/>
      </c>
      <c r="N11" s="2" t="str">
        <f>IF(男子選手!N24="","",男子選手!N24)</f>
        <v/>
      </c>
      <c r="O11" s="88" t="str">
        <f>IF(男子選手!O24="","",男子選手!O24)</f>
        <v/>
      </c>
      <c r="P11" s="2" t="str">
        <f>IF(男子選手!C24="","",男子選手!C24&amp;"　"&amp;男子選手!D24)</f>
        <v/>
      </c>
      <c r="Q11" s="2" t="str">
        <f t="shared" si="1"/>
        <v/>
      </c>
    </row>
    <row r="12" spans="1:17" x14ac:dyDescent="0.2">
      <c r="A12" s="2">
        <f>男子選手!A25</f>
        <v>11</v>
      </c>
      <c r="B12" s="2" t="str">
        <f>IF(男子選手!B25="","",男子選手!B25)</f>
        <v/>
      </c>
      <c r="C12" s="3" t="str">
        <f t="shared" si="0"/>
        <v/>
      </c>
      <c r="D12" s="2" t="str">
        <f>IF(男子選手!E25="","",男子選手!E25&amp;"　"&amp;男子選手!F25)</f>
        <v/>
      </c>
      <c r="E12" s="2" t="str">
        <f>IF(男子選手!I25="","",男子選手!I25)</f>
        <v/>
      </c>
      <c r="F12" s="2" t="str">
        <f>IF(男子選手!J25="","",男子選手!J25)</f>
        <v/>
      </c>
      <c r="H12" s="2" t="str">
        <f>IF(男子選手!K25="","",男子選手!K25)</f>
        <v/>
      </c>
      <c r="L12" s="2" t="str">
        <f>IF(男子選手!L25="","",男子選手!L25)</f>
        <v/>
      </c>
      <c r="M12" s="2" t="str">
        <f>IF(男子選手!M25="","",男子選手!M25)</f>
        <v/>
      </c>
      <c r="N12" s="2" t="str">
        <f>IF(男子選手!N25="","",男子選手!N25)</f>
        <v/>
      </c>
      <c r="O12" s="88" t="str">
        <f>IF(男子選手!O25="","",男子選手!O25)</f>
        <v/>
      </c>
      <c r="P12" s="2" t="str">
        <f>IF(男子選手!C25="","",男子選手!C25&amp;"　"&amp;男子選手!D25)</f>
        <v/>
      </c>
      <c r="Q12" s="2" t="str">
        <f t="shared" si="1"/>
        <v/>
      </c>
    </row>
    <row r="13" spans="1:17" x14ac:dyDescent="0.2">
      <c r="A13" s="2">
        <f>男子選手!A26</f>
        <v>12</v>
      </c>
      <c r="B13" s="2" t="str">
        <f>IF(男子選手!B26="","",男子選手!B26)</f>
        <v/>
      </c>
      <c r="C13" s="3" t="str">
        <f t="shared" si="0"/>
        <v/>
      </c>
      <c r="D13" s="2" t="str">
        <f>IF(男子選手!E26="","",男子選手!E26&amp;"　"&amp;男子選手!F26)</f>
        <v/>
      </c>
      <c r="E13" s="2" t="str">
        <f>IF(男子選手!I26="","",男子選手!I26)</f>
        <v/>
      </c>
      <c r="F13" s="2" t="str">
        <f>IF(男子選手!J26="","",男子選手!J26)</f>
        <v/>
      </c>
      <c r="H13" s="2" t="str">
        <f>IF(男子選手!K26="","",男子選手!K26)</f>
        <v/>
      </c>
      <c r="L13" s="2" t="str">
        <f>IF(男子選手!L26="","",男子選手!L26)</f>
        <v/>
      </c>
      <c r="M13" s="2" t="str">
        <f>IF(男子選手!M26="","",男子選手!M26)</f>
        <v/>
      </c>
      <c r="N13" s="2" t="str">
        <f>IF(男子選手!N26="","",男子選手!N26)</f>
        <v/>
      </c>
      <c r="O13" s="88" t="str">
        <f>IF(男子選手!O26="","",男子選手!O26)</f>
        <v/>
      </c>
      <c r="P13" s="2" t="str">
        <f>IF(男子選手!C26="","",男子選手!C26&amp;"　"&amp;男子選手!D26)</f>
        <v/>
      </c>
      <c r="Q13" s="2" t="str">
        <f t="shared" si="1"/>
        <v/>
      </c>
    </row>
    <row r="14" spans="1:17" x14ac:dyDescent="0.2">
      <c r="A14" s="2">
        <f>男子選手!A27</f>
        <v>13</v>
      </c>
      <c r="B14" s="2" t="str">
        <f>IF(男子選手!B27="","",男子選手!B27)</f>
        <v/>
      </c>
      <c r="C14" s="3" t="str">
        <f t="shared" si="0"/>
        <v/>
      </c>
      <c r="D14" s="2" t="str">
        <f>IF(男子選手!E27="","",男子選手!E27&amp;"　"&amp;男子選手!F27)</f>
        <v/>
      </c>
      <c r="E14" s="2" t="str">
        <f>IF(男子選手!I27="","",男子選手!I27)</f>
        <v/>
      </c>
      <c r="F14" s="2" t="str">
        <f>IF(男子選手!J27="","",男子選手!J27)</f>
        <v/>
      </c>
      <c r="H14" s="2" t="str">
        <f>IF(男子選手!K27="","",男子選手!K27)</f>
        <v/>
      </c>
      <c r="L14" s="2" t="str">
        <f>IF(男子選手!L27="","",男子選手!L27)</f>
        <v/>
      </c>
      <c r="M14" s="2" t="str">
        <f>IF(男子選手!M27="","",男子選手!M27)</f>
        <v/>
      </c>
      <c r="N14" s="2" t="str">
        <f>IF(男子選手!N27="","",男子選手!N27)</f>
        <v/>
      </c>
      <c r="O14" s="88" t="str">
        <f>IF(男子選手!O27="","",男子選手!O27)</f>
        <v/>
      </c>
      <c r="P14" s="2" t="str">
        <f>IF(男子選手!C27="","",男子選手!C27&amp;"　"&amp;男子選手!D27)</f>
        <v/>
      </c>
      <c r="Q14" s="2" t="str">
        <f t="shared" si="1"/>
        <v/>
      </c>
    </row>
    <row r="15" spans="1:17" x14ac:dyDescent="0.2">
      <c r="A15" s="2">
        <f>男子選手!A28</f>
        <v>14</v>
      </c>
      <c r="B15" s="2" t="str">
        <f>IF(男子選手!B28="","",男子選手!B28)</f>
        <v/>
      </c>
      <c r="C15" s="3" t="str">
        <f t="shared" si="0"/>
        <v/>
      </c>
      <c r="D15" s="2" t="str">
        <f>IF(男子選手!E28="","",男子選手!E28&amp;"　"&amp;男子選手!F28)</f>
        <v/>
      </c>
      <c r="E15" s="2" t="str">
        <f>IF(男子選手!I28="","",男子選手!I28)</f>
        <v/>
      </c>
      <c r="F15" s="2" t="str">
        <f>IF(男子選手!J28="","",男子選手!J28)</f>
        <v/>
      </c>
      <c r="H15" s="2" t="str">
        <f>IF(男子選手!K28="","",男子選手!K28)</f>
        <v/>
      </c>
      <c r="L15" s="2" t="str">
        <f>IF(男子選手!L28="","",男子選手!L28)</f>
        <v/>
      </c>
      <c r="M15" s="2" t="str">
        <f>IF(男子選手!M28="","",男子選手!M28)</f>
        <v/>
      </c>
      <c r="N15" s="2" t="str">
        <f>IF(男子選手!N28="","",男子選手!N28)</f>
        <v/>
      </c>
      <c r="O15" s="88" t="str">
        <f>IF(男子選手!O28="","",男子選手!O28)</f>
        <v/>
      </c>
      <c r="P15" s="2" t="str">
        <f>IF(男子選手!C28="","",男子選手!C28&amp;"　"&amp;男子選手!D28)</f>
        <v/>
      </c>
      <c r="Q15" s="2" t="str">
        <f t="shared" si="1"/>
        <v/>
      </c>
    </row>
    <row r="16" spans="1:17" x14ac:dyDescent="0.2">
      <c r="A16" s="2">
        <f>男子選手!A29</f>
        <v>15</v>
      </c>
      <c r="B16" s="2" t="str">
        <f>IF(男子選手!B29="","",男子選手!B29)</f>
        <v/>
      </c>
      <c r="C16" s="3" t="str">
        <f t="shared" si="0"/>
        <v/>
      </c>
      <c r="D16" s="2" t="str">
        <f>IF(男子選手!E29="","",男子選手!E29&amp;"　"&amp;男子選手!F29)</f>
        <v/>
      </c>
      <c r="E16" s="2" t="str">
        <f>IF(男子選手!I29="","",男子選手!I29)</f>
        <v/>
      </c>
      <c r="F16" s="2" t="str">
        <f>IF(男子選手!J29="","",男子選手!J29)</f>
        <v/>
      </c>
      <c r="H16" s="2" t="str">
        <f>IF(男子選手!K29="","",男子選手!K29)</f>
        <v/>
      </c>
      <c r="L16" s="2" t="str">
        <f>IF(男子選手!L29="","",男子選手!L29)</f>
        <v/>
      </c>
      <c r="M16" s="2" t="str">
        <f>IF(男子選手!M29="","",男子選手!M29)</f>
        <v/>
      </c>
      <c r="N16" s="2" t="str">
        <f>IF(男子選手!N29="","",男子選手!N29)</f>
        <v/>
      </c>
      <c r="O16" s="88" t="str">
        <f>IF(男子選手!O29="","",男子選手!O29)</f>
        <v/>
      </c>
      <c r="P16" s="2" t="str">
        <f>IF(男子選手!C29="","",男子選手!C29&amp;"　"&amp;男子選手!D29)</f>
        <v/>
      </c>
      <c r="Q16" s="2" t="str">
        <f t="shared" si="1"/>
        <v/>
      </c>
    </row>
    <row r="17" spans="1:17" x14ac:dyDescent="0.2">
      <c r="A17" s="2">
        <f>男子選手!A30</f>
        <v>16</v>
      </c>
      <c r="B17" s="2" t="str">
        <f>IF(男子選手!B30="","",男子選手!B30)</f>
        <v/>
      </c>
      <c r="C17" s="3" t="str">
        <f t="shared" si="0"/>
        <v/>
      </c>
      <c r="D17" s="2" t="str">
        <f>IF(男子選手!E30="","",男子選手!E30&amp;"　"&amp;男子選手!F30)</f>
        <v/>
      </c>
      <c r="E17" s="2" t="str">
        <f>IF(男子選手!I30="","",男子選手!I30)</f>
        <v/>
      </c>
      <c r="F17" s="2" t="str">
        <f>IF(男子選手!J30="","",男子選手!J30)</f>
        <v/>
      </c>
      <c r="H17" s="2" t="str">
        <f>IF(男子選手!K30="","",男子選手!K30)</f>
        <v/>
      </c>
      <c r="L17" s="2" t="str">
        <f>IF(男子選手!L30="","",男子選手!L30)</f>
        <v/>
      </c>
      <c r="M17" s="2" t="str">
        <f>IF(男子選手!M30="","",男子選手!M30)</f>
        <v/>
      </c>
      <c r="N17" s="2" t="str">
        <f>IF(男子選手!N30="","",男子選手!N30)</f>
        <v/>
      </c>
      <c r="O17" s="88" t="str">
        <f>IF(男子選手!O30="","",男子選手!O30)</f>
        <v/>
      </c>
      <c r="P17" s="2" t="str">
        <f>IF(男子選手!C30="","",男子選手!C30&amp;"　"&amp;男子選手!D30)</f>
        <v/>
      </c>
      <c r="Q17" s="2" t="str">
        <f t="shared" si="1"/>
        <v/>
      </c>
    </row>
    <row r="18" spans="1:17" x14ac:dyDescent="0.2">
      <c r="A18" s="2">
        <f>男子選手!A31</f>
        <v>17</v>
      </c>
      <c r="B18" s="2" t="str">
        <f>IF(男子選手!B31="","",男子選手!B31)</f>
        <v/>
      </c>
      <c r="C18" s="3" t="str">
        <f t="shared" si="0"/>
        <v/>
      </c>
      <c r="D18" s="2" t="str">
        <f>IF(男子選手!E31="","",男子選手!E31&amp;"　"&amp;男子選手!F31)</f>
        <v/>
      </c>
      <c r="E18" s="2" t="str">
        <f>IF(男子選手!I31="","",男子選手!I31)</f>
        <v/>
      </c>
      <c r="F18" s="2" t="str">
        <f>IF(男子選手!J31="","",男子選手!J31)</f>
        <v/>
      </c>
      <c r="H18" s="2" t="str">
        <f>IF(男子選手!K31="","",男子選手!K31)</f>
        <v/>
      </c>
      <c r="L18" s="2" t="str">
        <f>IF(男子選手!L31="","",男子選手!L31)</f>
        <v/>
      </c>
      <c r="M18" s="2" t="str">
        <f>IF(男子選手!M31="","",男子選手!M31)</f>
        <v/>
      </c>
      <c r="N18" s="2" t="str">
        <f>IF(男子選手!N31="","",男子選手!N31)</f>
        <v/>
      </c>
      <c r="O18" s="88" t="str">
        <f>IF(男子選手!O31="","",男子選手!O31)</f>
        <v/>
      </c>
      <c r="P18" s="2" t="str">
        <f>IF(男子選手!C31="","",男子選手!C31&amp;"　"&amp;男子選手!D31)</f>
        <v/>
      </c>
      <c r="Q18" s="2" t="str">
        <f t="shared" si="1"/>
        <v/>
      </c>
    </row>
    <row r="19" spans="1:17" x14ac:dyDescent="0.2">
      <c r="A19" s="2">
        <f>男子選手!A32</f>
        <v>18</v>
      </c>
      <c r="B19" s="2" t="str">
        <f>IF(男子選手!B32="","",男子選手!B32)</f>
        <v/>
      </c>
      <c r="C19" s="3" t="str">
        <f t="shared" si="0"/>
        <v/>
      </c>
      <c r="D19" s="2" t="str">
        <f>IF(男子選手!E32="","",男子選手!E32&amp;"　"&amp;男子選手!F32)</f>
        <v/>
      </c>
      <c r="E19" s="2" t="str">
        <f>IF(男子選手!I32="","",男子選手!I32)</f>
        <v/>
      </c>
      <c r="F19" s="2" t="str">
        <f>IF(男子選手!J32="","",男子選手!J32)</f>
        <v/>
      </c>
      <c r="H19" s="2" t="str">
        <f>IF(男子選手!K32="","",男子選手!K32)</f>
        <v/>
      </c>
      <c r="L19" s="2" t="str">
        <f>IF(男子選手!L32="","",男子選手!L32)</f>
        <v/>
      </c>
      <c r="M19" s="2" t="str">
        <f>IF(男子選手!M32="","",男子選手!M32)</f>
        <v/>
      </c>
      <c r="N19" s="2" t="str">
        <f>IF(男子選手!N32="","",男子選手!N32)</f>
        <v/>
      </c>
      <c r="O19" s="88" t="str">
        <f>IF(男子選手!O32="","",男子選手!O32)</f>
        <v/>
      </c>
      <c r="P19" s="2" t="str">
        <f>IF(男子選手!C32="","",男子選手!C32&amp;"　"&amp;男子選手!D32)</f>
        <v/>
      </c>
      <c r="Q19" s="2" t="str">
        <f t="shared" si="1"/>
        <v/>
      </c>
    </row>
    <row r="20" spans="1:17" x14ac:dyDescent="0.2">
      <c r="A20" s="2">
        <f>男子選手!A33</f>
        <v>19</v>
      </c>
      <c r="B20" s="2" t="str">
        <f>IF(男子選手!B33="","",男子選手!B33)</f>
        <v/>
      </c>
      <c r="C20" s="3" t="str">
        <f t="shared" si="0"/>
        <v/>
      </c>
      <c r="D20" s="2" t="str">
        <f>IF(男子選手!E33="","",男子選手!E33&amp;"　"&amp;男子選手!F33)</f>
        <v/>
      </c>
      <c r="E20" s="2" t="str">
        <f>IF(男子選手!I33="","",男子選手!I33)</f>
        <v/>
      </c>
      <c r="F20" s="2" t="str">
        <f>IF(男子選手!J33="","",男子選手!J33)</f>
        <v/>
      </c>
      <c r="H20" s="2" t="str">
        <f>IF(男子選手!K33="","",男子選手!K33)</f>
        <v/>
      </c>
      <c r="L20" s="2" t="str">
        <f>IF(男子選手!L33="","",男子選手!L33)</f>
        <v/>
      </c>
      <c r="M20" s="2" t="str">
        <f>IF(男子選手!M33="","",男子選手!M33)</f>
        <v/>
      </c>
      <c r="N20" s="2" t="str">
        <f>IF(男子選手!N33="","",男子選手!N33)</f>
        <v/>
      </c>
      <c r="O20" s="88" t="str">
        <f>IF(男子選手!O33="","",男子選手!O33)</f>
        <v/>
      </c>
      <c r="P20" s="2" t="str">
        <f>IF(男子選手!C33="","",男子選手!C33&amp;"　"&amp;男子選手!D33)</f>
        <v/>
      </c>
      <c r="Q20" s="2" t="str">
        <f t="shared" si="1"/>
        <v/>
      </c>
    </row>
    <row r="21" spans="1:17" x14ac:dyDescent="0.2">
      <c r="A21" s="2">
        <f>男子選手!A34</f>
        <v>20</v>
      </c>
      <c r="B21" s="2" t="str">
        <f>IF(男子選手!B34="","",男子選手!B34)</f>
        <v/>
      </c>
      <c r="C21" s="3" t="str">
        <f t="shared" si="0"/>
        <v/>
      </c>
      <c r="D21" s="2" t="str">
        <f>IF(男子選手!E34="","",男子選手!E34&amp;"　"&amp;男子選手!F34)</f>
        <v/>
      </c>
      <c r="E21" s="2" t="str">
        <f>IF(男子選手!I34="","",男子選手!I34)</f>
        <v/>
      </c>
      <c r="F21" s="2" t="str">
        <f>IF(男子選手!J34="","",男子選手!J34)</f>
        <v/>
      </c>
      <c r="H21" s="2" t="str">
        <f>IF(男子選手!K34="","",男子選手!K34)</f>
        <v/>
      </c>
      <c r="L21" s="2" t="str">
        <f>IF(男子選手!L34="","",男子選手!L34)</f>
        <v/>
      </c>
      <c r="M21" s="2" t="str">
        <f>IF(男子選手!M34="","",男子選手!M34)</f>
        <v/>
      </c>
      <c r="N21" s="2" t="str">
        <f>IF(男子選手!N34="","",男子選手!N34)</f>
        <v/>
      </c>
      <c r="O21" s="88" t="str">
        <f>IF(男子選手!O34="","",男子選手!O34)</f>
        <v/>
      </c>
      <c r="P21" s="2" t="str">
        <f>IF(男子選手!C34="","",男子選手!C34&amp;"　"&amp;男子選手!D34)</f>
        <v/>
      </c>
      <c r="Q21" s="2" t="str">
        <f t="shared" si="1"/>
        <v/>
      </c>
    </row>
    <row r="22" spans="1:17" x14ac:dyDescent="0.2">
      <c r="C22" s="3" t="str">
        <f t="shared" si="0"/>
        <v/>
      </c>
      <c r="O22" s="88"/>
    </row>
    <row r="23" spans="1:17" x14ac:dyDescent="0.2">
      <c r="B23" s="2" t="s">
        <v>36</v>
      </c>
      <c r="C23" s="2" t="s">
        <v>75</v>
      </c>
      <c r="D23" s="2" t="s">
        <v>74</v>
      </c>
      <c r="E23" s="2" t="s">
        <v>34</v>
      </c>
      <c r="F23" s="2" t="s">
        <v>38</v>
      </c>
      <c r="H23" s="2" t="s">
        <v>39</v>
      </c>
      <c r="J23" s="2" t="s">
        <v>47</v>
      </c>
      <c r="L23" s="2" t="s">
        <v>40</v>
      </c>
      <c r="N23" s="2" t="s">
        <v>0</v>
      </c>
      <c r="O23" s="2" t="s">
        <v>87</v>
      </c>
      <c r="P23" s="2" t="s">
        <v>37</v>
      </c>
      <c r="Q23" s="2" t="s">
        <v>35</v>
      </c>
    </row>
    <row r="24" spans="1:17" x14ac:dyDescent="0.2">
      <c r="A24" s="2">
        <f>女子選手!A15</f>
        <v>1</v>
      </c>
      <c r="B24" s="2" t="str">
        <f>IF(女子選手!B15="","",女子選手!B15)</f>
        <v/>
      </c>
      <c r="C24" s="3" t="str">
        <f t="shared" ref="C24:C43" si="2">IF(P24="","",IF(Q24&lt;=3,P24&amp;"("&amp;E24&amp;")",IF(Q24=4,P24&amp;"　"&amp;D24&amp;"("&amp;E24&amp;")",IF(Q24&gt;=5,P24&amp;"("&amp;E24&amp;")"))))</f>
        <v/>
      </c>
      <c r="D24" s="2" t="str">
        <f>IF(女子選手!E15="","",女子選手!E15&amp;"　"&amp;女子選手!F15)</f>
        <v/>
      </c>
      <c r="E24" s="2" t="str">
        <f>IF(女子選手!I15="","",女子選手!I15)</f>
        <v/>
      </c>
      <c r="F24" s="2" t="str">
        <f>IF(女子選手!J15="","",女子選手!J15)</f>
        <v/>
      </c>
      <c r="H24" s="2" t="str">
        <f>IF(女子選手!K15="","",女子選手!K15)</f>
        <v/>
      </c>
      <c r="L24" s="2" t="str">
        <f>IF(女子選手!L15="","",女子選手!L15)</f>
        <v/>
      </c>
      <c r="N24" s="2" t="str">
        <f>IF(女子選手!M15="","",女子選手!M15)</f>
        <v/>
      </c>
      <c r="O24" s="88" t="str">
        <f>IF(女子選手!N15="","",女子選手!N15)</f>
        <v/>
      </c>
      <c r="P24" s="2" t="str">
        <f>IF(女子選手!C15="","",女子選手!C15&amp;"　"&amp;女子選手!D15)</f>
        <v/>
      </c>
      <c r="Q24" s="2" t="str">
        <f t="shared" ref="Q24:Q43" si="3">IF(P24="","",LEN(P24)+LEN(D24))</f>
        <v/>
      </c>
    </row>
    <row r="25" spans="1:17" x14ac:dyDescent="0.2">
      <c r="A25" s="2">
        <f>女子選手!A16</f>
        <v>2</v>
      </c>
      <c r="B25" s="2" t="str">
        <f>IF(女子選手!B16="","",女子選手!B16)</f>
        <v/>
      </c>
      <c r="C25" s="3" t="str">
        <f t="shared" si="2"/>
        <v/>
      </c>
      <c r="D25" s="2" t="str">
        <f>IF(女子選手!E16="","",女子選手!E16&amp;"　"&amp;女子選手!F16)</f>
        <v/>
      </c>
      <c r="E25" s="2" t="str">
        <f>IF(女子選手!I16="","",女子選手!I16)</f>
        <v/>
      </c>
      <c r="F25" s="2" t="str">
        <f>IF(女子選手!J16="","",女子選手!J16)</f>
        <v/>
      </c>
      <c r="H25" s="2" t="str">
        <f>IF(女子選手!K16="","",女子選手!K16)</f>
        <v/>
      </c>
      <c r="L25" s="2" t="str">
        <f>IF(女子選手!L16="","",女子選手!L16)</f>
        <v/>
      </c>
      <c r="N25" s="2" t="str">
        <f>IF(女子選手!M16="","",女子選手!M16)</f>
        <v/>
      </c>
      <c r="O25" s="88" t="str">
        <f>IF(女子選手!N16="","",女子選手!N16)</f>
        <v/>
      </c>
      <c r="P25" s="2" t="str">
        <f>IF(女子選手!C16="","",女子選手!C16&amp;"　"&amp;女子選手!D16)</f>
        <v/>
      </c>
      <c r="Q25" s="2" t="str">
        <f t="shared" si="3"/>
        <v/>
      </c>
    </row>
    <row r="26" spans="1:17" x14ac:dyDescent="0.2">
      <c r="A26" s="2">
        <f>女子選手!A17</f>
        <v>3</v>
      </c>
      <c r="B26" s="2" t="str">
        <f>IF(女子選手!B17="","",女子選手!B17)</f>
        <v/>
      </c>
      <c r="C26" s="3" t="str">
        <f t="shared" si="2"/>
        <v/>
      </c>
      <c r="D26" s="2" t="str">
        <f>IF(女子選手!E17="","",女子選手!E17&amp;"　"&amp;女子選手!F17)</f>
        <v/>
      </c>
      <c r="E26" s="2" t="str">
        <f>IF(女子選手!I17="","",女子選手!I17)</f>
        <v/>
      </c>
      <c r="F26" s="2" t="str">
        <f>IF(女子選手!J17="","",女子選手!J17)</f>
        <v/>
      </c>
      <c r="H26" s="2" t="str">
        <f>IF(女子選手!K17="","",女子選手!K17)</f>
        <v/>
      </c>
      <c r="L26" s="2" t="str">
        <f>IF(女子選手!L17="","",女子選手!L17)</f>
        <v/>
      </c>
      <c r="N26" s="2" t="str">
        <f>IF(女子選手!M17="","",女子選手!M17)</f>
        <v/>
      </c>
      <c r="O26" s="88" t="str">
        <f>IF(女子選手!N17="","",女子選手!N17)</f>
        <v/>
      </c>
      <c r="P26" s="2" t="str">
        <f>IF(女子選手!C17="","",女子選手!C17&amp;"　"&amp;女子選手!D17)</f>
        <v/>
      </c>
      <c r="Q26" s="2" t="str">
        <f t="shared" si="3"/>
        <v/>
      </c>
    </row>
    <row r="27" spans="1:17" x14ac:dyDescent="0.2">
      <c r="A27" s="2">
        <f>女子選手!A18</f>
        <v>4</v>
      </c>
      <c r="B27" s="2" t="str">
        <f>IF(女子選手!B18="","",女子選手!B18)</f>
        <v/>
      </c>
      <c r="C27" s="3" t="str">
        <f t="shared" si="2"/>
        <v/>
      </c>
      <c r="D27" s="2" t="str">
        <f>IF(女子選手!E18="","",女子選手!E18&amp;"　"&amp;女子選手!F18)</f>
        <v/>
      </c>
      <c r="E27" s="2" t="str">
        <f>IF(女子選手!I18="","",女子選手!I18)</f>
        <v/>
      </c>
      <c r="F27" s="2" t="str">
        <f>IF(女子選手!J18="","",女子選手!J18)</f>
        <v/>
      </c>
      <c r="H27" s="2" t="str">
        <f>IF(女子選手!K18="","",女子選手!K18)</f>
        <v/>
      </c>
      <c r="L27" s="2" t="str">
        <f>IF(女子選手!L18="","",女子選手!L18)</f>
        <v/>
      </c>
      <c r="N27" s="2" t="str">
        <f>IF(女子選手!M18="","",女子選手!M18)</f>
        <v/>
      </c>
      <c r="O27" s="88" t="str">
        <f>IF(女子選手!N18="","",女子選手!N18)</f>
        <v/>
      </c>
      <c r="P27" s="2" t="str">
        <f>IF(女子選手!C18="","",女子選手!C18&amp;"　"&amp;女子選手!D18)</f>
        <v/>
      </c>
      <c r="Q27" s="2" t="str">
        <f t="shared" si="3"/>
        <v/>
      </c>
    </row>
    <row r="28" spans="1:17" x14ac:dyDescent="0.2">
      <c r="A28" s="2">
        <f>女子選手!A19</f>
        <v>5</v>
      </c>
      <c r="B28" s="2" t="str">
        <f>IF(女子選手!B19="","",女子選手!B19)</f>
        <v/>
      </c>
      <c r="C28" s="3" t="str">
        <f t="shared" si="2"/>
        <v/>
      </c>
      <c r="D28" s="2" t="str">
        <f>IF(女子選手!E19="","",女子選手!E19&amp;"　"&amp;女子選手!F19)</f>
        <v/>
      </c>
      <c r="E28" s="2" t="str">
        <f>IF(女子選手!I19="","",女子選手!I19)</f>
        <v/>
      </c>
      <c r="F28" s="2" t="str">
        <f>IF(女子選手!J19="","",女子選手!J19)</f>
        <v/>
      </c>
      <c r="H28" s="2" t="str">
        <f>IF(女子選手!K19="","",女子選手!K19)</f>
        <v/>
      </c>
      <c r="L28" s="2" t="str">
        <f>IF(女子選手!L19="","",女子選手!L19)</f>
        <v/>
      </c>
      <c r="N28" s="2" t="str">
        <f>IF(女子選手!M19="","",女子選手!M19)</f>
        <v/>
      </c>
      <c r="O28" s="88" t="str">
        <f>IF(女子選手!N19="","",女子選手!N19)</f>
        <v/>
      </c>
      <c r="P28" s="2" t="str">
        <f>IF(女子選手!C19="","",女子選手!C19&amp;"　"&amp;女子選手!D19)</f>
        <v/>
      </c>
      <c r="Q28" s="2" t="str">
        <f t="shared" si="3"/>
        <v/>
      </c>
    </row>
    <row r="29" spans="1:17" x14ac:dyDescent="0.2">
      <c r="A29" s="2">
        <f>女子選手!A20</f>
        <v>6</v>
      </c>
      <c r="B29" s="2" t="str">
        <f>IF(女子選手!B20="","",女子選手!B20)</f>
        <v/>
      </c>
      <c r="C29" s="3" t="str">
        <f t="shared" si="2"/>
        <v/>
      </c>
      <c r="D29" s="2" t="str">
        <f>IF(女子選手!E20="","",女子選手!E20&amp;"　"&amp;女子選手!F20)</f>
        <v/>
      </c>
      <c r="E29" s="2" t="str">
        <f>IF(女子選手!I20="","",女子選手!I20)</f>
        <v/>
      </c>
      <c r="F29" s="2" t="str">
        <f>IF(女子選手!J20="","",女子選手!J20)</f>
        <v/>
      </c>
      <c r="H29" s="2" t="str">
        <f>IF(女子選手!K20="","",女子選手!K20)</f>
        <v/>
      </c>
      <c r="L29" s="2" t="str">
        <f>IF(女子選手!L20="","",女子選手!L20)</f>
        <v/>
      </c>
      <c r="N29" s="2" t="str">
        <f>IF(女子選手!M20="","",女子選手!M20)</f>
        <v/>
      </c>
      <c r="O29" s="88" t="str">
        <f>IF(女子選手!N20="","",女子選手!N20)</f>
        <v/>
      </c>
      <c r="P29" s="2" t="str">
        <f>IF(女子選手!C20="","",女子選手!C20&amp;"　"&amp;女子選手!D20)</f>
        <v/>
      </c>
      <c r="Q29" s="2" t="str">
        <f t="shared" si="3"/>
        <v/>
      </c>
    </row>
    <row r="30" spans="1:17" x14ac:dyDescent="0.2">
      <c r="A30" s="2">
        <f>女子選手!A21</f>
        <v>7</v>
      </c>
      <c r="B30" s="2" t="str">
        <f>IF(女子選手!B21="","",女子選手!B21)</f>
        <v/>
      </c>
      <c r="C30" s="3" t="str">
        <f t="shared" si="2"/>
        <v/>
      </c>
      <c r="D30" s="2" t="str">
        <f>IF(女子選手!E21="","",女子選手!E21&amp;"　"&amp;女子選手!F21)</f>
        <v/>
      </c>
      <c r="E30" s="2" t="str">
        <f>IF(女子選手!I21="","",女子選手!I21)</f>
        <v/>
      </c>
      <c r="F30" s="2" t="str">
        <f>IF(女子選手!J21="","",女子選手!J21)</f>
        <v/>
      </c>
      <c r="H30" s="2" t="str">
        <f>IF(女子選手!K21="","",女子選手!K21)</f>
        <v/>
      </c>
      <c r="L30" s="2" t="str">
        <f>IF(女子選手!L21="","",女子選手!L21)</f>
        <v/>
      </c>
      <c r="N30" s="2" t="str">
        <f>IF(女子選手!M21="","",女子選手!M21)</f>
        <v/>
      </c>
      <c r="O30" s="88" t="str">
        <f>IF(女子選手!N21="","",女子選手!N21)</f>
        <v/>
      </c>
      <c r="P30" s="2" t="str">
        <f>IF(女子選手!C21="","",女子選手!C21&amp;"　"&amp;女子選手!D21)</f>
        <v/>
      </c>
      <c r="Q30" s="2" t="str">
        <f t="shared" si="3"/>
        <v/>
      </c>
    </row>
    <row r="31" spans="1:17" x14ac:dyDescent="0.2">
      <c r="A31" s="2">
        <f>女子選手!A22</f>
        <v>8</v>
      </c>
      <c r="B31" s="2" t="str">
        <f>IF(女子選手!B22="","",女子選手!B22)</f>
        <v/>
      </c>
      <c r="C31" s="3" t="str">
        <f t="shared" si="2"/>
        <v/>
      </c>
      <c r="D31" s="2" t="str">
        <f>IF(女子選手!E22="","",女子選手!E22&amp;"　"&amp;女子選手!F22)</f>
        <v/>
      </c>
      <c r="E31" s="2" t="str">
        <f>IF(女子選手!I22="","",女子選手!I22)</f>
        <v/>
      </c>
      <c r="F31" s="2" t="str">
        <f>IF(女子選手!J22="","",女子選手!J22)</f>
        <v/>
      </c>
      <c r="H31" s="2" t="str">
        <f>IF(女子選手!K22="","",女子選手!K22)</f>
        <v/>
      </c>
      <c r="L31" s="2" t="str">
        <f>IF(女子選手!L22="","",女子選手!L22)</f>
        <v/>
      </c>
      <c r="N31" s="2" t="str">
        <f>IF(女子選手!M22="","",女子選手!M22)</f>
        <v/>
      </c>
      <c r="O31" s="88" t="str">
        <f>IF(女子選手!N22="","",女子選手!N22)</f>
        <v/>
      </c>
      <c r="P31" s="2" t="str">
        <f>IF(女子選手!C22="","",女子選手!C22&amp;"　"&amp;女子選手!D22)</f>
        <v/>
      </c>
      <c r="Q31" s="2" t="str">
        <f t="shared" si="3"/>
        <v/>
      </c>
    </row>
    <row r="32" spans="1:17" x14ac:dyDescent="0.2">
      <c r="A32" s="2">
        <f>女子選手!A23</f>
        <v>9</v>
      </c>
      <c r="B32" s="2" t="str">
        <f>IF(女子選手!B23="","",女子選手!B23)</f>
        <v/>
      </c>
      <c r="C32" s="3" t="str">
        <f t="shared" si="2"/>
        <v/>
      </c>
      <c r="D32" s="2" t="str">
        <f>IF(女子選手!E23="","",女子選手!E23&amp;"　"&amp;女子選手!F23)</f>
        <v/>
      </c>
      <c r="E32" s="2" t="str">
        <f>IF(女子選手!I23="","",女子選手!I23)</f>
        <v/>
      </c>
      <c r="F32" s="2" t="str">
        <f>IF(女子選手!J23="","",女子選手!J23)</f>
        <v/>
      </c>
      <c r="H32" s="2" t="str">
        <f>IF(女子選手!K23="","",女子選手!K23)</f>
        <v/>
      </c>
      <c r="L32" s="2" t="str">
        <f>IF(女子選手!L23="","",女子選手!L23)</f>
        <v/>
      </c>
      <c r="N32" s="2" t="str">
        <f>IF(女子選手!M23="","",女子選手!M23)</f>
        <v/>
      </c>
      <c r="O32" s="88" t="str">
        <f>IF(女子選手!N23="","",女子選手!N23)</f>
        <v/>
      </c>
      <c r="P32" s="2" t="str">
        <f>IF(女子選手!C23="","",女子選手!C23&amp;"　"&amp;女子選手!D23)</f>
        <v/>
      </c>
      <c r="Q32" s="2" t="str">
        <f t="shared" si="3"/>
        <v/>
      </c>
    </row>
    <row r="33" spans="1:17" x14ac:dyDescent="0.2">
      <c r="A33" s="2">
        <f>女子選手!A24</f>
        <v>10</v>
      </c>
      <c r="B33" s="2" t="str">
        <f>IF(女子選手!B24="","",女子選手!B24)</f>
        <v/>
      </c>
      <c r="C33" s="3" t="str">
        <f t="shared" si="2"/>
        <v/>
      </c>
      <c r="D33" s="2" t="str">
        <f>IF(女子選手!E24="","",女子選手!E24&amp;"　"&amp;女子選手!F24)</f>
        <v/>
      </c>
      <c r="E33" s="2" t="str">
        <f>IF(女子選手!I24="","",女子選手!I24)</f>
        <v/>
      </c>
      <c r="F33" s="2" t="str">
        <f>IF(女子選手!J24="","",女子選手!J24)</f>
        <v/>
      </c>
      <c r="H33" s="2" t="str">
        <f>IF(女子選手!K24="","",女子選手!K24)</f>
        <v/>
      </c>
      <c r="L33" s="2" t="str">
        <f>IF(女子選手!L24="","",女子選手!L24)</f>
        <v/>
      </c>
      <c r="N33" s="2" t="str">
        <f>IF(女子選手!M24="","",女子選手!M24)</f>
        <v/>
      </c>
      <c r="O33" s="88" t="str">
        <f>IF(女子選手!N24="","",女子選手!N24)</f>
        <v/>
      </c>
      <c r="P33" s="2" t="str">
        <f>IF(女子選手!C24="","",女子選手!C24&amp;"　"&amp;女子選手!D24)</f>
        <v/>
      </c>
      <c r="Q33" s="2" t="str">
        <f t="shared" si="3"/>
        <v/>
      </c>
    </row>
    <row r="34" spans="1:17" x14ac:dyDescent="0.2">
      <c r="A34" s="2">
        <f>女子選手!A25</f>
        <v>11</v>
      </c>
      <c r="B34" s="2" t="str">
        <f>IF(女子選手!B25="","",女子選手!B25)</f>
        <v/>
      </c>
      <c r="C34" s="3" t="str">
        <f t="shared" si="2"/>
        <v/>
      </c>
      <c r="D34" s="2" t="str">
        <f>IF(女子選手!E25="","",女子選手!E25&amp;"　"&amp;女子選手!F25)</f>
        <v/>
      </c>
      <c r="E34" s="2" t="str">
        <f>IF(女子選手!I25="","",女子選手!I25)</f>
        <v/>
      </c>
      <c r="F34" s="2" t="str">
        <f>IF(女子選手!J25="","",女子選手!J25)</f>
        <v/>
      </c>
      <c r="H34" s="2" t="str">
        <f>IF(女子選手!K25="","",女子選手!K25)</f>
        <v/>
      </c>
      <c r="L34" s="2" t="str">
        <f>IF(女子選手!L25="","",女子選手!L25)</f>
        <v/>
      </c>
      <c r="N34" s="2" t="str">
        <f>IF(女子選手!M25="","",女子選手!M25)</f>
        <v/>
      </c>
      <c r="O34" s="88" t="str">
        <f>IF(女子選手!N25="","",女子選手!N25)</f>
        <v/>
      </c>
      <c r="P34" s="2" t="str">
        <f>IF(女子選手!C25="","",女子選手!C25&amp;"　"&amp;女子選手!D25)</f>
        <v/>
      </c>
      <c r="Q34" s="2" t="str">
        <f t="shared" si="3"/>
        <v/>
      </c>
    </row>
    <row r="35" spans="1:17" x14ac:dyDescent="0.2">
      <c r="A35" s="2">
        <f>女子選手!A26</f>
        <v>12</v>
      </c>
      <c r="B35" s="2" t="str">
        <f>IF(女子選手!B26="","",女子選手!B26)</f>
        <v/>
      </c>
      <c r="C35" s="3" t="str">
        <f t="shared" si="2"/>
        <v/>
      </c>
      <c r="D35" s="2" t="str">
        <f>IF(女子選手!E26="","",女子選手!E26&amp;"　"&amp;女子選手!F26)</f>
        <v/>
      </c>
      <c r="E35" s="2" t="str">
        <f>IF(女子選手!I26="","",女子選手!I26)</f>
        <v/>
      </c>
      <c r="F35" s="2" t="str">
        <f>IF(女子選手!J26="","",女子選手!J26)</f>
        <v/>
      </c>
      <c r="H35" s="2" t="str">
        <f>IF(女子選手!K26="","",女子選手!K26)</f>
        <v/>
      </c>
      <c r="L35" s="2" t="str">
        <f>IF(女子選手!L26="","",女子選手!L26)</f>
        <v/>
      </c>
      <c r="N35" s="2" t="str">
        <f>IF(女子選手!M26="","",女子選手!M26)</f>
        <v/>
      </c>
      <c r="O35" s="88" t="str">
        <f>IF(女子選手!N26="","",女子選手!N26)</f>
        <v/>
      </c>
      <c r="P35" s="2" t="str">
        <f>IF(女子選手!C26="","",女子選手!C26&amp;"　"&amp;女子選手!D26)</f>
        <v/>
      </c>
      <c r="Q35" s="2" t="str">
        <f t="shared" si="3"/>
        <v/>
      </c>
    </row>
    <row r="36" spans="1:17" x14ac:dyDescent="0.2">
      <c r="A36" s="2">
        <f>女子選手!A27</f>
        <v>13</v>
      </c>
      <c r="B36" s="2" t="str">
        <f>IF(女子選手!B27="","",女子選手!B27)</f>
        <v/>
      </c>
      <c r="C36" s="3" t="str">
        <f t="shared" si="2"/>
        <v/>
      </c>
      <c r="D36" s="2" t="str">
        <f>IF(女子選手!E27="","",女子選手!E27&amp;"　"&amp;女子選手!F27)</f>
        <v/>
      </c>
      <c r="E36" s="2" t="str">
        <f>IF(女子選手!I27="","",女子選手!I27)</f>
        <v/>
      </c>
      <c r="F36" s="2" t="str">
        <f>IF(女子選手!J27="","",女子選手!J27)</f>
        <v/>
      </c>
      <c r="H36" s="2" t="str">
        <f>IF(女子選手!K27="","",女子選手!K27)</f>
        <v/>
      </c>
      <c r="L36" s="2" t="str">
        <f>IF(女子選手!L27="","",女子選手!L27)</f>
        <v/>
      </c>
      <c r="N36" s="2" t="str">
        <f>IF(女子選手!M27="","",女子選手!M27)</f>
        <v/>
      </c>
      <c r="O36" s="88" t="str">
        <f>IF(女子選手!N27="","",女子選手!N27)</f>
        <v/>
      </c>
      <c r="P36" s="2" t="str">
        <f>IF(女子選手!C27="","",女子選手!C27&amp;"　"&amp;女子選手!D27)</f>
        <v/>
      </c>
      <c r="Q36" s="2" t="str">
        <f t="shared" si="3"/>
        <v/>
      </c>
    </row>
    <row r="37" spans="1:17" x14ac:dyDescent="0.2">
      <c r="A37" s="2">
        <f>女子選手!A28</f>
        <v>14</v>
      </c>
      <c r="B37" s="2" t="str">
        <f>IF(女子選手!B28="","",女子選手!B28)</f>
        <v/>
      </c>
      <c r="C37" s="3" t="str">
        <f t="shared" si="2"/>
        <v/>
      </c>
      <c r="D37" s="2" t="str">
        <f>IF(女子選手!E28="","",女子選手!E28&amp;"　"&amp;女子選手!F28)</f>
        <v/>
      </c>
      <c r="E37" s="2" t="str">
        <f>IF(女子選手!I28="","",女子選手!I28)</f>
        <v/>
      </c>
      <c r="F37" s="2" t="str">
        <f>IF(女子選手!J28="","",女子選手!J28)</f>
        <v/>
      </c>
      <c r="H37" s="2" t="str">
        <f>IF(女子選手!K28="","",女子選手!K28)</f>
        <v/>
      </c>
      <c r="L37" s="2" t="str">
        <f>IF(女子選手!L28="","",女子選手!L28)</f>
        <v/>
      </c>
      <c r="N37" s="2" t="str">
        <f>IF(女子選手!M28="","",女子選手!M28)</f>
        <v/>
      </c>
      <c r="O37" s="88" t="str">
        <f>IF(女子選手!N28="","",女子選手!N28)</f>
        <v/>
      </c>
      <c r="P37" s="2" t="str">
        <f>IF(女子選手!C28="","",女子選手!C28&amp;"　"&amp;女子選手!D28)</f>
        <v/>
      </c>
      <c r="Q37" s="2" t="str">
        <f t="shared" si="3"/>
        <v/>
      </c>
    </row>
    <row r="38" spans="1:17" x14ac:dyDescent="0.2">
      <c r="A38" s="2">
        <f>女子選手!A29</f>
        <v>15</v>
      </c>
      <c r="B38" s="2" t="str">
        <f>IF(女子選手!B29="","",女子選手!B29)</f>
        <v/>
      </c>
      <c r="C38" s="3" t="str">
        <f t="shared" si="2"/>
        <v/>
      </c>
      <c r="D38" s="2" t="str">
        <f>IF(女子選手!E29="","",女子選手!E29&amp;"　"&amp;女子選手!F29)</f>
        <v/>
      </c>
      <c r="E38" s="2" t="str">
        <f>IF(女子選手!I29="","",女子選手!I29)</f>
        <v/>
      </c>
      <c r="F38" s="2" t="str">
        <f>IF(女子選手!J29="","",女子選手!J29)</f>
        <v/>
      </c>
      <c r="H38" s="2" t="str">
        <f>IF(女子選手!K29="","",女子選手!K29)</f>
        <v/>
      </c>
      <c r="L38" s="2" t="str">
        <f>IF(女子選手!L29="","",女子選手!L29)</f>
        <v/>
      </c>
      <c r="N38" s="2" t="str">
        <f>IF(女子選手!M29="","",女子選手!M29)</f>
        <v/>
      </c>
      <c r="O38" s="88" t="str">
        <f>IF(女子選手!N29="","",女子選手!N29)</f>
        <v/>
      </c>
      <c r="P38" s="2" t="str">
        <f>IF(女子選手!C29="","",女子選手!C29&amp;"　"&amp;女子選手!D29)</f>
        <v/>
      </c>
      <c r="Q38" s="2" t="str">
        <f t="shared" si="3"/>
        <v/>
      </c>
    </row>
    <row r="39" spans="1:17" x14ac:dyDescent="0.2">
      <c r="A39" s="2">
        <f>女子選手!A30</f>
        <v>16</v>
      </c>
      <c r="B39" s="2" t="str">
        <f>IF(女子選手!B30="","",女子選手!B30)</f>
        <v/>
      </c>
      <c r="C39" s="3" t="str">
        <f t="shared" si="2"/>
        <v/>
      </c>
      <c r="D39" s="2" t="str">
        <f>IF(女子選手!E30="","",女子選手!E30&amp;"　"&amp;女子選手!F30)</f>
        <v/>
      </c>
      <c r="E39" s="2" t="str">
        <f>IF(女子選手!I30="","",女子選手!I30)</f>
        <v/>
      </c>
      <c r="F39" s="2" t="str">
        <f>IF(女子選手!J30="","",女子選手!J30)</f>
        <v/>
      </c>
      <c r="H39" s="2" t="str">
        <f>IF(女子選手!K30="","",女子選手!K30)</f>
        <v/>
      </c>
      <c r="L39" s="2" t="str">
        <f>IF(女子選手!L30="","",女子選手!L30)</f>
        <v/>
      </c>
      <c r="N39" s="2" t="str">
        <f>IF(女子選手!M30="","",女子選手!M30)</f>
        <v/>
      </c>
      <c r="O39" s="88" t="str">
        <f>IF(女子選手!N30="","",女子選手!N30)</f>
        <v/>
      </c>
      <c r="P39" s="2" t="str">
        <f>IF(女子選手!C30="","",女子選手!C30&amp;"　"&amp;女子選手!D30)</f>
        <v/>
      </c>
      <c r="Q39" s="2" t="str">
        <f t="shared" si="3"/>
        <v/>
      </c>
    </row>
    <row r="40" spans="1:17" x14ac:dyDescent="0.2">
      <c r="A40" s="2">
        <f>女子選手!A31</f>
        <v>17</v>
      </c>
      <c r="B40" s="2" t="str">
        <f>IF(女子選手!B31="","",女子選手!B31)</f>
        <v/>
      </c>
      <c r="C40" s="3" t="str">
        <f t="shared" si="2"/>
        <v/>
      </c>
      <c r="D40" s="2" t="str">
        <f>IF(女子選手!E31="","",女子選手!E31&amp;"　"&amp;女子選手!F31)</f>
        <v/>
      </c>
      <c r="E40" s="2" t="str">
        <f>IF(女子選手!I31="","",女子選手!I31)</f>
        <v/>
      </c>
      <c r="F40" s="2" t="str">
        <f>IF(女子選手!J31="","",女子選手!J31)</f>
        <v/>
      </c>
      <c r="H40" s="2" t="str">
        <f>IF(女子選手!K31="","",女子選手!K31)</f>
        <v/>
      </c>
      <c r="L40" s="2" t="str">
        <f>IF(女子選手!L31="","",女子選手!L31)</f>
        <v/>
      </c>
      <c r="N40" s="2" t="str">
        <f>IF(女子選手!M31="","",女子選手!M31)</f>
        <v/>
      </c>
      <c r="O40" s="88" t="str">
        <f>IF(女子選手!N31="","",女子選手!N31)</f>
        <v/>
      </c>
      <c r="P40" s="2" t="str">
        <f>IF(女子選手!C31="","",女子選手!C31&amp;"　"&amp;女子選手!D31)</f>
        <v/>
      </c>
      <c r="Q40" s="2" t="str">
        <f t="shared" si="3"/>
        <v/>
      </c>
    </row>
    <row r="41" spans="1:17" x14ac:dyDescent="0.2">
      <c r="A41" s="2">
        <f>女子選手!A32</f>
        <v>18</v>
      </c>
      <c r="B41" s="2" t="str">
        <f>IF(女子選手!B32="","",女子選手!B32)</f>
        <v/>
      </c>
      <c r="C41" s="3" t="str">
        <f t="shared" si="2"/>
        <v/>
      </c>
      <c r="D41" s="2" t="str">
        <f>IF(女子選手!E32="","",女子選手!E32&amp;"　"&amp;女子選手!F32)</f>
        <v/>
      </c>
      <c r="E41" s="2" t="str">
        <f>IF(女子選手!I32="","",女子選手!I32)</f>
        <v/>
      </c>
      <c r="F41" s="2" t="str">
        <f>IF(女子選手!J32="","",女子選手!J32)</f>
        <v/>
      </c>
      <c r="H41" s="2" t="str">
        <f>IF(女子選手!K32="","",女子選手!K32)</f>
        <v/>
      </c>
      <c r="L41" s="2" t="str">
        <f>IF(女子選手!L32="","",女子選手!L32)</f>
        <v/>
      </c>
      <c r="N41" s="2" t="str">
        <f>IF(女子選手!M32="","",女子選手!M32)</f>
        <v/>
      </c>
      <c r="O41" s="88" t="str">
        <f>IF(女子選手!N32="","",女子選手!N32)</f>
        <v/>
      </c>
      <c r="P41" s="2" t="str">
        <f>IF(女子選手!C32="","",女子選手!C32&amp;"　"&amp;女子選手!D32)</f>
        <v/>
      </c>
      <c r="Q41" s="2" t="str">
        <f t="shared" si="3"/>
        <v/>
      </c>
    </row>
    <row r="42" spans="1:17" x14ac:dyDescent="0.2">
      <c r="A42" s="2">
        <f>女子選手!A33</f>
        <v>19</v>
      </c>
      <c r="B42" s="2" t="str">
        <f>IF(女子選手!B33="","",女子選手!B33)</f>
        <v/>
      </c>
      <c r="C42" s="3" t="str">
        <f t="shared" si="2"/>
        <v/>
      </c>
      <c r="D42" s="2" t="str">
        <f>IF(女子選手!E33="","",女子選手!E33&amp;"　"&amp;女子選手!F33)</f>
        <v/>
      </c>
      <c r="E42" s="2" t="str">
        <f>IF(女子選手!I33="","",女子選手!I33)</f>
        <v/>
      </c>
      <c r="F42" s="2" t="str">
        <f>IF(女子選手!J33="","",女子選手!J33)</f>
        <v/>
      </c>
      <c r="H42" s="2" t="str">
        <f>IF(女子選手!K33="","",女子選手!K33)</f>
        <v/>
      </c>
      <c r="L42" s="2" t="str">
        <f>IF(女子選手!L33="","",女子選手!L33)</f>
        <v/>
      </c>
      <c r="N42" s="2" t="str">
        <f>IF(女子選手!M33="","",女子選手!M33)</f>
        <v/>
      </c>
      <c r="O42" s="88" t="str">
        <f>IF(女子選手!N33="","",女子選手!N33)</f>
        <v/>
      </c>
      <c r="P42" s="2" t="str">
        <f>IF(女子選手!C33="","",女子選手!C33&amp;"　"&amp;女子選手!D33)</f>
        <v/>
      </c>
      <c r="Q42" s="2" t="str">
        <f t="shared" si="3"/>
        <v/>
      </c>
    </row>
    <row r="43" spans="1:17" x14ac:dyDescent="0.2">
      <c r="A43" s="2">
        <f>女子選手!A34</f>
        <v>20</v>
      </c>
      <c r="B43" s="2" t="str">
        <f>IF(女子選手!B34="","",女子選手!B34)</f>
        <v/>
      </c>
      <c r="C43" s="3" t="str">
        <f t="shared" si="2"/>
        <v/>
      </c>
      <c r="D43" s="2" t="str">
        <f>IF(女子選手!E34="","",女子選手!E34&amp;"　"&amp;女子選手!F34)</f>
        <v/>
      </c>
      <c r="E43" s="2" t="str">
        <f>IF(女子選手!I34="","",女子選手!I34)</f>
        <v/>
      </c>
      <c r="F43" s="2" t="str">
        <f>IF(女子選手!J34="","",女子選手!J34)</f>
        <v/>
      </c>
      <c r="H43" s="2" t="str">
        <f>IF(女子選手!K34="","",女子選手!K34)</f>
        <v/>
      </c>
      <c r="L43" s="2" t="str">
        <f>IF(女子選手!L34="","",女子選手!L34)</f>
        <v/>
      </c>
      <c r="N43" s="2" t="str">
        <f>IF(女子選手!M34="","",女子選手!M34)</f>
        <v/>
      </c>
      <c r="O43" s="88" t="str">
        <f>IF(女子選手!N34="","",女子選手!N34)</f>
        <v/>
      </c>
      <c r="P43" s="2" t="str">
        <f>IF(女子選手!C34="","",女子選手!C34&amp;"　"&amp;女子選手!D34)</f>
        <v/>
      </c>
      <c r="Q43" s="2" t="str">
        <f t="shared" si="3"/>
        <v/>
      </c>
    </row>
  </sheetData>
  <sheetProtection sheet="1" objects="1" scenarios="1"/>
  <phoneticPr fontId="1"/>
  <pageMargins left="0.75" right="0.75" top="1" bottom="1" header="0.51200000000000001" footer="0.51200000000000001"/>
  <pageSetup paperSize="9" scale="67" orientation="portrait" horizontalDpi="300" verticalDpi="300" r:id="rId1"/>
  <headerFooter alignWithMargins="0"/>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view="pageBreakPreview" zoomScale="60" zoomScaleNormal="100" workbookViewId="0"/>
  </sheetViews>
  <sheetFormatPr defaultColWidth="9" defaultRowHeight="14.4" x14ac:dyDescent="0.2"/>
  <cols>
    <col min="1" max="1" width="11.3984375" customWidth="1"/>
  </cols>
  <sheetData>
    <row r="1" spans="1:1" x14ac:dyDescent="0.2">
      <c r="A1" t="s">
        <v>42</v>
      </c>
    </row>
    <row r="2" spans="1:1" x14ac:dyDescent="0.2">
      <c r="A2" s="1" t="s">
        <v>5</v>
      </c>
    </row>
    <row r="3" spans="1:1" x14ac:dyDescent="0.2">
      <c r="A3" s="1" t="s">
        <v>19</v>
      </c>
    </row>
    <row r="4" spans="1:1" x14ac:dyDescent="0.2">
      <c r="A4" s="1" t="s">
        <v>6</v>
      </c>
    </row>
    <row r="5" spans="1:1" x14ac:dyDescent="0.2">
      <c r="A5" s="1" t="s">
        <v>20</v>
      </c>
    </row>
    <row r="6" spans="1:1" x14ac:dyDescent="0.2">
      <c r="A6" s="1" t="s">
        <v>7</v>
      </c>
    </row>
    <row r="7" spans="1:1" x14ac:dyDescent="0.2">
      <c r="A7" s="1" t="s">
        <v>15</v>
      </c>
    </row>
    <row r="8" spans="1:1" x14ac:dyDescent="0.2">
      <c r="A8" s="1" t="s">
        <v>9</v>
      </c>
    </row>
    <row r="9" spans="1:1" x14ac:dyDescent="0.2">
      <c r="A9" s="1" t="s">
        <v>8</v>
      </c>
    </row>
    <row r="10" spans="1:1" x14ac:dyDescent="0.2">
      <c r="A10" s="1" t="s">
        <v>14</v>
      </c>
    </row>
    <row r="11" spans="1:1" x14ac:dyDescent="0.2">
      <c r="A11" s="1" t="s">
        <v>12</v>
      </c>
    </row>
    <row r="12" spans="1:1" x14ac:dyDescent="0.2">
      <c r="A12" s="1" t="s">
        <v>10</v>
      </c>
    </row>
    <row r="13" spans="1:1" x14ac:dyDescent="0.2">
      <c r="A13" s="1" t="s">
        <v>11</v>
      </c>
    </row>
    <row r="14" spans="1:1" x14ac:dyDescent="0.2">
      <c r="A14" s="1" t="s">
        <v>152</v>
      </c>
    </row>
    <row r="16" spans="1:1" x14ac:dyDescent="0.2">
      <c r="A16" s="1" t="s">
        <v>43</v>
      </c>
    </row>
    <row r="17" spans="1:1" x14ac:dyDescent="0.2">
      <c r="A17" s="4" t="s">
        <v>5</v>
      </c>
    </row>
    <row r="18" spans="1:1" x14ac:dyDescent="0.2">
      <c r="A18" s="4" t="s">
        <v>18</v>
      </c>
    </row>
    <row r="19" spans="1:1" x14ac:dyDescent="0.2">
      <c r="A19" s="4" t="s">
        <v>6</v>
      </c>
    </row>
    <row r="20" spans="1:1" x14ac:dyDescent="0.2">
      <c r="A20" s="4" t="s">
        <v>48</v>
      </c>
    </row>
    <row r="21" spans="1:1" x14ac:dyDescent="0.2">
      <c r="A21" s="4" t="s">
        <v>7</v>
      </c>
    </row>
    <row r="22" spans="1:1" x14ac:dyDescent="0.2">
      <c r="A22" s="4" t="s">
        <v>8</v>
      </c>
    </row>
    <row r="23" spans="1:1" x14ac:dyDescent="0.2">
      <c r="A23" s="4" t="s">
        <v>53</v>
      </c>
    </row>
    <row r="24" spans="1:1" x14ac:dyDescent="0.2">
      <c r="A24" s="4" t="s">
        <v>2</v>
      </c>
    </row>
    <row r="25" spans="1:1" x14ac:dyDescent="0.2">
      <c r="A25" s="4" t="s">
        <v>3</v>
      </c>
    </row>
    <row r="26" spans="1:1" x14ac:dyDescent="0.2">
      <c r="A26" s="4" t="s">
        <v>4</v>
      </c>
    </row>
  </sheetData>
  <sheetProtection sheet="1" selectLockedCells="1" selectUnlockedCells="1"/>
  <phoneticPr fontId="1"/>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0"/>
  <sheetViews>
    <sheetView zoomScale="80" zoomScaleNormal="80" workbookViewId="0">
      <selection sqref="A1:H1"/>
    </sheetView>
  </sheetViews>
  <sheetFormatPr defaultColWidth="8.69921875" defaultRowHeight="24.45" customHeight="1" x14ac:dyDescent="0.15"/>
  <cols>
    <col min="1" max="1" width="3.796875" style="113" customWidth="1"/>
    <col min="2" max="2" width="14.69921875" style="113" customWidth="1"/>
    <col min="3" max="3" width="8.3984375" style="113" customWidth="1"/>
    <col min="4" max="4" width="6.69921875" style="113" customWidth="1"/>
    <col min="5" max="5" width="15.5" style="113" customWidth="1"/>
    <col min="6" max="6" width="10.296875" style="113" customWidth="1"/>
    <col min="7" max="7" width="2.8984375" style="113" customWidth="1"/>
    <col min="8" max="8" width="7.796875" style="113" customWidth="1"/>
    <col min="9" max="16384" width="8.69921875" style="113"/>
  </cols>
  <sheetData>
    <row r="1" spans="1:8" ht="24.45" customHeight="1" x14ac:dyDescent="0.15">
      <c r="A1" s="234" t="s">
        <v>124</v>
      </c>
      <c r="B1" s="234"/>
      <c r="C1" s="234"/>
      <c r="D1" s="234"/>
      <c r="E1" s="234"/>
      <c r="F1" s="234"/>
      <c r="G1" s="234"/>
      <c r="H1" s="234"/>
    </row>
    <row r="2" spans="1:8" ht="24.45" customHeight="1" x14ac:dyDescent="0.15">
      <c r="A2" s="112" t="s">
        <v>125</v>
      </c>
      <c r="B2" s="112" t="s">
        <v>126</v>
      </c>
      <c r="C2" s="112" t="s">
        <v>193</v>
      </c>
      <c r="D2" s="112" t="s">
        <v>128</v>
      </c>
      <c r="E2" s="112" t="s">
        <v>127</v>
      </c>
      <c r="F2" s="235" t="s">
        <v>129</v>
      </c>
      <c r="G2" s="235"/>
      <c r="H2" s="112" t="s">
        <v>130</v>
      </c>
    </row>
    <row r="3" spans="1:8" ht="24.45" customHeight="1" x14ac:dyDescent="0.15">
      <c r="A3" s="112">
        <v>1</v>
      </c>
      <c r="B3" s="112" t="s">
        <v>131</v>
      </c>
      <c r="C3" s="114" t="s">
        <v>194</v>
      </c>
      <c r="D3" s="112" t="s">
        <v>133</v>
      </c>
      <c r="E3" s="112" t="s">
        <v>132</v>
      </c>
      <c r="F3" s="112" t="s">
        <v>134</v>
      </c>
      <c r="G3" s="112"/>
      <c r="H3" s="112"/>
    </row>
    <row r="4" spans="1:8" ht="24.45" customHeight="1" x14ac:dyDescent="0.15">
      <c r="A4" s="112">
        <v>2</v>
      </c>
      <c r="B4" s="112" t="s">
        <v>135</v>
      </c>
      <c r="C4" s="114" t="s">
        <v>195</v>
      </c>
      <c r="D4" s="112" t="s">
        <v>137</v>
      </c>
      <c r="E4" s="112" t="s">
        <v>136</v>
      </c>
      <c r="F4" s="112" t="s">
        <v>153</v>
      </c>
      <c r="G4" s="112"/>
      <c r="H4" s="112"/>
    </row>
    <row r="5" spans="1:8" ht="24.45" customHeight="1" x14ac:dyDescent="0.15">
      <c r="A5" s="112">
        <v>3</v>
      </c>
      <c r="B5" s="112" t="s">
        <v>138</v>
      </c>
      <c r="C5" s="114" t="s">
        <v>196</v>
      </c>
      <c r="D5" s="112" t="s">
        <v>140</v>
      </c>
      <c r="E5" s="112" t="s">
        <v>139</v>
      </c>
      <c r="F5" s="112" t="s">
        <v>154</v>
      </c>
      <c r="G5" s="112"/>
      <c r="H5" s="112"/>
    </row>
    <row r="6" spans="1:8" ht="24.45" customHeight="1" x14ac:dyDescent="0.15">
      <c r="A6" s="112">
        <v>4</v>
      </c>
      <c r="B6" s="112" t="s">
        <v>141</v>
      </c>
      <c r="C6" s="114" t="s">
        <v>197</v>
      </c>
      <c r="D6" s="112" t="s">
        <v>143</v>
      </c>
      <c r="E6" s="112" t="s">
        <v>142</v>
      </c>
      <c r="F6" s="112" t="s">
        <v>155</v>
      </c>
      <c r="G6" s="112"/>
      <c r="H6" s="112"/>
    </row>
    <row r="7" spans="1:8" ht="24.45" customHeight="1" x14ac:dyDescent="0.15">
      <c r="A7" s="112">
        <v>5</v>
      </c>
      <c r="B7" s="112" t="s">
        <v>144</v>
      </c>
      <c r="C7" s="114" t="s">
        <v>198</v>
      </c>
      <c r="D7" s="112" t="s">
        <v>146</v>
      </c>
      <c r="E7" s="112" t="s">
        <v>145</v>
      </c>
      <c r="F7" s="112" t="s">
        <v>156</v>
      </c>
      <c r="G7" s="112"/>
      <c r="H7" s="112"/>
    </row>
    <row r="8" spans="1:8" ht="24.45" customHeight="1" x14ac:dyDescent="0.15">
      <c r="A8" s="112">
        <v>6</v>
      </c>
      <c r="B8" s="112" t="s">
        <v>147</v>
      </c>
      <c r="C8" s="112" t="s">
        <v>199</v>
      </c>
      <c r="D8" s="112" t="s">
        <v>149</v>
      </c>
      <c r="E8" s="112" t="s">
        <v>148</v>
      </c>
      <c r="F8" s="112" t="s">
        <v>157</v>
      </c>
      <c r="G8" s="112"/>
      <c r="H8" s="112"/>
    </row>
    <row r="9" spans="1:8" ht="24.45" customHeight="1" x14ac:dyDescent="0.15">
      <c r="A9" s="112">
        <v>7</v>
      </c>
      <c r="B9" s="112" t="s">
        <v>160</v>
      </c>
      <c r="C9" s="112" t="s">
        <v>200</v>
      </c>
      <c r="D9" s="112" t="s">
        <v>159</v>
      </c>
      <c r="E9" s="112" t="s">
        <v>150</v>
      </c>
      <c r="F9" s="112" t="s">
        <v>158</v>
      </c>
      <c r="G9" s="112"/>
      <c r="H9" s="112"/>
    </row>
    <row r="10" spans="1:8" ht="24.45" customHeight="1" x14ac:dyDescent="0.15">
      <c r="A10" s="112">
        <v>8</v>
      </c>
      <c r="B10" s="112" t="s">
        <v>161</v>
      </c>
      <c r="C10" s="112" t="s">
        <v>201</v>
      </c>
      <c r="D10" s="112" t="s">
        <v>159</v>
      </c>
      <c r="E10" s="112" t="s">
        <v>150</v>
      </c>
      <c r="F10" s="112" t="s">
        <v>158</v>
      </c>
      <c r="G10" s="112"/>
      <c r="H10" s="112"/>
    </row>
    <row r="11" spans="1:8" ht="24.45" customHeight="1" x14ac:dyDescent="0.15">
      <c r="A11" s="112">
        <v>9</v>
      </c>
      <c r="B11" s="112" t="s">
        <v>162</v>
      </c>
      <c r="C11" s="112" t="s">
        <v>202</v>
      </c>
      <c r="D11" s="112" t="s">
        <v>159</v>
      </c>
      <c r="E11" s="112" t="s">
        <v>150</v>
      </c>
      <c r="F11" s="112" t="s">
        <v>158</v>
      </c>
      <c r="G11" s="112"/>
      <c r="H11" s="112"/>
    </row>
    <row r="12" spans="1:8" ht="24.45" customHeight="1" x14ac:dyDescent="0.15">
      <c r="A12" s="112">
        <v>10</v>
      </c>
      <c r="B12" s="112" t="s">
        <v>166</v>
      </c>
      <c r="C12" s="115" t="s">
        <v>203</v>
      </c>
      <c r="D12" s="112" t="s">
        <v>163</v>
      </c>
      <c r="E12" s="112" t="s">
        <v>164</v>
      </c>
      <c r="F12" s="112" t="s">
        <v>165</v>
      </c>
      <c r="G12" s="112"/>
      <c r="H12" s="112"/>
    </row>
    <row r="13" spans="1:8" ht="24.45" customHeight="1" x14ac:dyDescent="0.15">
      <c r="A13" s="112">
        <v>11</v>
      </c>
      <c r="B13" s="112" t="s">
        <v>167</v>
      </c>
      <c r="C13" s="112" t="s">
        <v>204</v>
      </c>
      <c r="D13" s="112" t="s">
        <v>32</v>
      </c>
      <c r="E13" s="112" t="s">
        <v>168</v>
      </c>
      <c r="F13" s="112" t="s">
        <v>169</v>
      </c>
      <c r="G13" s="112"/>
      <c r="H13" s="112"/>
    </row>
    <row r="14" spans="1:8" ht="24.45" customHeight="1" x14ac:dyDescent="0.15">
      <c r="A14" s="112">
        <v>12</v>
      </c>
      <c r="B14" s="112" t="s">
        <v>173</v>
      </c>
      <c r="C14" s="112" t="s">
        <v>205</v>
      </c>
      <c r="D14" s="112" t="s">
        <v>170</v>
      </c>
      <c r="E14" s="112" t="s">
        <v>171</v>
      </c>
      <c r="F14" s="112" t="s">
        <v>172</v>
      </c>
      <c r="G14" s="112"/>
      <c r="H14" s="112"/>
    </row>
    <row r="15" spans="1:8" ht="24.45" customHeight="1" x14ac:dyDescent="0.15">
      <c r="A15" s="112">
        <v>13</v>
      </c>
      <c r="B15" s="112" t="s">
        <v>177</v>
      </c>
      <c r="C15" s="112" t="s">
        <v>206</v>
      </c>
      <c r="D15" s="112" t="s">
        <v>176</v>
      </c>
      <c r="E15" s="112" t="s">
        <v>175</v>
      </c>
      <c r="F15" s="112" t="s">
        <v>174</v>
      </c>
      <c r="G15" s="112"/>
      <c r="H15" s="112"/>
    </row>
    <row r="16" spans="1:8" ht="24.45" customHeight="1" x14ac:dyDescent="0.15">
      <c r="A16" s="112">
        <v>14</v>
      </c>
      <c r="B16" s="112" t="s">
        <v>178</v>
      </c>
      <c r="C16" s="112" t="s">
        <v>207</v>
      </c>
      <c r="D16" s="112" t="s">
        <v>179</v>
      </c>
      <c r="E16" s="116" t="s">
        <v>183</v>
      </c>
      <c r="F16" s="112" t="s">
        <v>180</v>
      </c>
      <c r="G16" s="112"/>
      <c r="H16" s="112"/>
    </row>
    <row r="17" spans="1:8" ht="24.45" customHeight="1" x14ac:dyDescent="0.15">
      <c r="A17" s="112">
        <v>15</v>
      </c>
      <c r="B17" s="112" t="s">
        <v>181</v>
      </c>
      <c r="C17" s="112" t="s">
        <v>208</v>
      </c>
      <c r="D17" s="112" t="s">
        <v>182</v>
      </c>
      <c r="E17" s="112" t="s">
        <v>184</v>
      </c>
      <c r="F17" s="112" t="s">
        <v>185</v>
      </c>
      <c r="G17" s="112"/>
      <c r="H17" s="112"/>
    </row>
    <row r="18" spans="1:8" ht="24.45" customHeight="1" x14ac:dyDescent="0.15">
      <c r="A18" s="112">
        <v>16</v>
      </c>
      <c r="B18" s="112" t="s">
        <v>186</v>
      </c>
      <c r="C18" s="112" t="s">
        <v>209</v>
      </c>
      <c r="D18" s="112" t="s">
        <v>189</v>
      </c>
      <c r="E18" s="112" t="s">
        <v>187</v>
      </c>
      <c r="F18" s="112" t="s">
        <v>188</v>
      </c>
      <c r="G18" s="112"/>
      <c r="H18" s="112"/>
    </row>
    <row r="19" spans="1:8" ht="24.45" customHeight="1" x14ac:dyDescent="0.15">
      <c r="A19" s="112">
        <v>17</v>
      </c>
      <c r="B19" s="112" t="s">
        <v>151</v>
      </c>
      <c r="C19" s="112" t="s">
        <v>210</v>
      </c>
      <c r="D19" s="112" t="s">
        <v>190</v>
      </c>
      <c r="E19" s="112" t="s">
        <v>191</v>
      </c>
      <c r="F19" s="112" t="s">
        <v>192</v>
      </c>
      <c r="G19" s="112"/>
      <c r="H19" s="112"/>
    </row>
    <row r="20" spans="1:8" ht="24.45" customHeight="1" x14ac:dyDescent="0.15">
      <c r="A20" s="112">
        <v>18</v>
      </c>
      <c r="B20" s="112" t="s">
        <v>211</v>
      </c>
      <c r="C20" s="112" t="s">
        <v>212</v>
      </c>
      <c r="D20" s="112" t="s">
        <v>213</v>
      </c>
      <c r="E20" s="112" t="s">
        <v>214</v>
      </c>
      <c r="F20" s="112" t="s">
        <v>215</v>
      </c>
      <c r="G20" s="112"/>
      <c r="H20" s="112"/>
    </row>
  </sheetData>
  <sheetProtection sheet="1" objects="1" scenarios="1"/>
  <mergeCells count="2">
    <mergeCell ref="A1:H1"/>
    <mergeCell ref="F2:G2"/>
  </mergeCells>
  <phoneticPr fontId="1"/>
  <dataValidations count="1">
    <dataValidation imeMode="halfAlpha" allowBlank="1" showInputMessage="1" showErrorMessage="1" sqref="H2 E1:H1 D2 F2 D4:D20 F4:H20" xr:uid="{B0C49356-06C2-4ED5-93CB-62FB5B9ADA3C}"/>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ABD209-34E5-423A-9FEB-69C13AB6BD65}">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4ef143d2-a0cd-426b-8c7c-304a69c53209"/>
    <ds:schemaRef ds:uri="http://schemas.openxmlformats.org/package/2006/metadata/core-properties"/>
    <ds:schemaRef ds:uri="20851973-aaa8-4e0e-a147-51bf9e45f5ff"/>
    <ds:schemaRef ds:uri="http://www.w3.org/XML/1998/namespace"/>
  </ds:schemaRefs>
</ds:datastoreItem>
</file>

<file path=customXml/itemProps2.xml><?xml version="1.0" encoding="utf-8"?>
<ds:datastoreItem xmlns:ds="http://schemas.openxmlformats.org/officeDocument/2006/customXml" ds:itemID="{B333A8C6-4FCB-4FB3-8DE9-660E5C25073A}"/>
</file>

<file path=customXml/itemProps3.xml><?xml version="1.0" encoding="utf-8"?>
<ds:datastoreItem xmlns:ds="http://schemas.openxmlformats.org/officeDocument/2006/customXml" ds:itemID="{8F3E78B4-1577-4B01-9312-7C1A034D5B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入力説明</vt:lpstr>
      <vt:lpstr>男子選手</vt:lpstr>
      <vt:lpstr>女子選手</vt:lpstr>
      <vt:lpstr>アスリートビブス</vt:lpstr>
      <vt:lpstr>data</vt:lpstr>
      <vt:lpstr>code</vt:lpstr>
      <vt:lpstr>学校情報</vt:lpstr>
      <vt:lpstr>data!Print_Area</vt:lpstr>
      <vt:lpstr>アスリートビブス!Print_Area</vt:lpstr>
      <vt:lpstr>女子選手!Print_Area</vt:lpstr>
      <vt:lpstr>男子選手!Print_Area</vt:lpstr>
    </vt:vector>
  </TitlesOfParts>
  <Company>熊本県高体連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寛志</dc:creator>
  <cp:lastModifiedBy>喜納敦</cp:lastModifiedBy>
  <cp:lastPrinted>2024-04-13T13:51:21Z</cp:lastPrinted>
  <dcterms:created xsi:type="dcterms:W3CDTF">2001-07-09T14:48:43Z</dcterms:created>
  <dcterms:modified xsi:type="dcterms:W3CDTF">2024-04-15T03:29:05Z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